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60" firstSheet="2" activeTab="2"/>
  </bookViews>
  <sheets>
    <sheet name="地区別" sheetId="1" state="hidden" r:id="rId1"/>
    <sheet name="曜日・何回" sheetId="2" state="hidden" r:id="rId2"/>
    <sheet name="配布用" sheetId="3" r:id="rId3"/>
    <sheet name="カレンダー№がご不明な方はこちらをご覧ください" sheetId="4" r:id="rId4"/>
  </sheets>
  <definedNames>
    <definedName name="_xlnm.Print_Area" localSheetId="0">'地区別'!$A$1:$T$40</definedName>
    <definedName name="_xlnm.Print_Area" localSheetId="2">'配布用'!$A$1:$M$49</definedName>
    <definedName name="_xlnm.Print_Titles" localSheetId="0">'地区別'!$B:$B,'地区別'!$1:$1</definedName>
  </definedNames>
  <calcPr fullCalcOnLoad="1"/>
</workbook>
</file>

<file path=xl/sharedStrings.xml><?xml version="1.0" encoding="utf-8"?>
<sst xmlns="http://schemas.openxmlformats.org/spreadsheetml/2006/main" count="1236" uniqueCount="490">
  <si>
    <t>火</t>
  </si>
  <si>
    <t>･</t>
  </si>
  <si>
    <t>金</t>
  </si>
  <si>
    <t>月</t>
  </si>
  <si>
    <t>･</t>
  </si>
  <si>
    <t>木</t>
  </si>
  <si>
    <t>水</t>
  </si>
  <si>
    <t>･</t>
  </si>
  <si>
    <t>土</t>
  </si>
  <si>
    <t>月</t>
  </si>
  <si>
    <t>地名</t>
  </si>
  <si>
    <t>不燃月２回</t>
  </si>
  <si>
    <t>有害月1回</t>
  </si>
  <si>
    <t>可燃週２回</t>
  </si>
  <si>
    <t>日本語</t>
  </si>
  <si>
    <t>英語</t>
  </si>
  <si>
    <t>ポルトガル語</t>
  </si>
  <si>
    <t>スペイン語</t>
  </si>
  <si>
    <t>中国語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</si>
  <si>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</si>
  <si>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</si>
  <si>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</si>
  <si>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</si>
  <si>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</si>
  <si>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</si>
  <si>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</si>
  <si>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日</t>
  </si>
  <si>
    <t>ポルトガル語</t>
  </si>
  <si>
    <t>スペイン語</t>
  </si>
  <si>
    <t>喜沢</t>
  </si>
  <si>
    <t>大字中久喜</t>
  </si>
  <si>
    <t>西城南</t>
  </si>
  <si>
    <t>羽川</t>
  </si>
  <si>
    <t>東黒田</t>
  </si>
  <si>
    <t>東城南</t>
  </si>
  <si>
    <t>平和</t>
  </si>
  <si>
    <t>可燃</t>
  </si>
  <si>
    <t>不燃</t>
  </si>
  <si>
    <t>･</t>
  </si>
  <si>
    <t>韓国語</t>
  </si>
  <si>
    <t>不可燃拉圾</t>
  </si>
  <si>
    <t>韓国語</t>
  </si>
  <si>
    <t>・</t>
  </si>
  <si>
    <t>第2</t>
  </si>
  <si>
    <t>第3</t>
  </si>
  <si>
    <t>第4</t>
  </si>
  <si>
    <t>第1</t>
  </si>
  <si>
    <t>・</t>
  </si>
  <si>
    <t>暁1丁目
富士見公園以北</t>
  </si>
  <si>
    <t>中久喜1～5丁目</t>
  </si>
  <si>
    <t>カレンダー№</t>
  </si>
  <si>
    <t>・</t>
  </si>
  <si>
    <t>･</t>
  </si>
  <si>
    <t>･</t>
  </si>
  <si>
    <t>瓶・罐・PET塑料瓶</t>
  </si>
  <si>
    <t>Monday</t>
  </si>
  <si>
    <t>Segunda-feira</t>
  </si>
  <si>
    <t>Lunes</t>
  </si>
  <si>
    <t>월요일</t>
  </si>
  <si>
    <t>Tuesday</t>
  </si>
  <si>
    <t>Martes</t>
  </si>
  <si>
    <t>화요일</t>
  </si>
  <si>
    <t>Wednesday</t>
  </si>
  <si>
    <t>Quarta-feira</t>
  </si>
  <si>
    <t>수요일</t>
  </si>
  <si>
    <t>Thursday</t>
  </si>
  <si>
    <t>Quinta-feira</t>
  </si>
  <si>
    <t>Jueves</t>
  </si>
  <si>
    <t>목요일</t>
  </si>
  <si>
    <t>Friday</t>
  </si>
  <si>
    <t>Sexta-feira</t>
  </si>
  <si>
    <t>Viernes</t>
  </si>
  <si>
    <t>금요일</t>
  </si>
  <si>
    <t>Saturday</t>
  </si>
  <si>
    <t>토요일</t>
  </si>
  <si>
    <t>Sunday</t>
  </si>
  <si>
    <t>Domingo</t>
  </si>
  <si>
    <t>일요일</t>
  </si>
  <si>
    <t>1°</t>
  </si>
  <si>
    <t>2°</t>
  </si>
  <si>
    <t>3°</t>
  </si>
  <si>
    <t>4°</t>
  </si>
  <si>
    <t>제１</t>
  </si>
  <si>
    <r>
      <t>제２</t>
    </r>
  </si>
  <si>
    <r>
      <t>제３</t>
    </r>
  </si>
  <si>
    <r>
      <t>제４</t>
    </r>
  </si>
  <si>
    <t>1st</t>
  </si>
  <si>
    <t>2nd</t>
  </si>
  <si>
    <t>3rd</t>
  </si>
  <si>
    <t>4th</t>
  </si>
  <si>
    <t>a</t>
  </si>
  <si>
    <r>
      <t>태우는</t>
    </r>
    <r>
      <rPr>
        <sz val="16"/>
        <rFont val="ＭＳ Ｐゴシック"/>
        <family val="3"/>
      </rPr>
      <t xml:space="preserve"> </t>
    </r>
    <r>
      <rPr>
        <sz val="16"/>
        <rFont val="BatangChe"/>
        <family val="3"/>
      </rPr>
      <t>쓰레기</t>
    </r>
  </si>
  <si>
    <r>
      <t>타지</t>
    </r>
    <r>
      <rPr>
        <sz val="16"/>
        <rFont val="ＭＳ Ｐゴシック"/>
        <family val="3"/>
      </rPr>
      <t xml:space="preserve"> </t>
    </r>
    <r>
      <rPr>
        <sz val="16"/>
        <rFont val="BatangChe"/>
        <family val="3"/>
      </rPr>
      <t>않는</t>
    </r>
    <r>
      <rPr>
        <sz val="16"/>
        <rFont val="ＭＳ Ｐゴシック"/>
        <family val="3"/>
      </rPr>
      <t xml:space="preserve"> </t>
    </r>
    <r>
      <rPr>
        <sz val="16"/>
        <rFont val="BatangChe"/>
        <family val="3"/>
      </rPr>
      <t>쓰레기</t>
    </r>
  </si>
  <si>
    <r>
      <t>신문</t>
    </r>
    <r>
      <rPr>
        <sz val="16"/>
        <rFont val="ＭＳ Ｐゴシック"/>
        <family val="3"/>
      </rPr>
      <t>・</t>
    </r>
    <r>
      <rPr>
        <sz val="16"/>
        <rFont val="BatangChe"/>
        <family val="3"/>
      </rPr>
      <t>골판지</t>
    </r>
    <r>
      <rPr>
        <sz val="16"/>
        <rFont val="ＭＳ Ｐゴシック"/>
        <family val="3"/>
      </rPr>
      <t>・</t>
    </r>
    <r>
      <rPr>
        <sz val="16"/>
        <rFont val="BatangChe"/>
        <family val="3"/>
      </rPr>
      <t>잡지</t>
    </r>
    <r>
      <rPr>
        <sz val="16"/>
        <rFont val="ＭＳ Ｐゴシック"/>
        <family val="3"/>
      </rPr>
      <t>・</t>
    </r>
    <r>
      <rPr>
        <sz val="16"/>
        <rFont val="BatangChe"/>
        <family val="3"/>
      </rPr>
      <t>코후류</t>
    </r>
  </si>
  <si>
    <r>
      <t>빈</t>
    </r>
    <r>
      <rPr>
        <sz val="16"/>
        <rFont val="ＭＳ Ｐゴシック"/>
        <family val="3"/>
      </rPr>
      <t>・</t>
    </r>
    <r>
      <rPr>
        <sz val="16"/>
        <rFont val="BatangChe"/>
        <family val="3"/>
      </rPr>
      <t>관</t>
    </r>
    <r>
      <rPr>
        <sz val="16"/>
        <rFont val="ＭＳ Ｐゴシック"/>
        <family val="3"/>
      </rPr>
      <t>・</t>
    </r>
    <r>
      <rPr>
        <sz val="16"/>
        <rFont val="BatangChe"/>
        <family val="3"/>
      </rPr>
      <t>패트병</t>
    </r>
  </si>
  <si>
    <t>第</t>
  </si>
  <si>
    <t>一</t>
  </si>
  <si>
    <t>二</t>
  </si>
  <si>
    <t>三</t>
  </si>
  <si>
    <t>四</t>
  </si>
  <si>
    <t>網戸・上生井・下生井・生良・楢木・白鳥・城山町1丁目・中央町1丁目・本郷町1丁目・宮本町1丁目・扶桑</t>
  </si>
  <si>
    <t>雨ケ谷・雨ケ谷新田・土塔・向原新田</t>
  </si>
  <si>
    <t>雨ケ谷（小松GT）・乙女（1･2丁目・4号線西）・横倉・横倉新田</t>
  </si>
  <si>
    <t>荒井・田川・中河原・中島・延島新田・南半田・梁</t>
  </si>
  <si>
    <t>粟宮・千駄塚・神鳥谷(丁目)</t>
  </si>
  <si>
    <t>飯塚・三拝川岸・東島田・向野</t>
  </si>
  <si>
    <t>井岡･生駒･大川島･上泉･小袋･下泉･下河原田･下初田･南小林</t>
  </si>
  <si>
    <t>石ノ上・塩沢･下国府塚･萩島･間中</t>
  </si>
  <si>
    <t>稲葉郷（旧4号線東
宇都宮線西）・花垣町・東間々田･若木町</t>
  </si>
  <si>
    <t>犬塚･城東</t>
  </si>
  <si>
    <t>稲葉郷（宇都宮線東）・駅東通り（3丁目）･城北</t>
  </si>
  <si>
    <t>駅東通り（1･2丁目）・神山・萱橋･鉢形･三峯</t>
  </si>
  <si>
    <t>押切･鏡･寒川･中里･迫間田</t>
  </si>
  <si>
    <t>上石塚･下石塚</t>
  </si>
  <si>
    <t>城山町（2･3丁目）･本郷町(2･3丁目)</t>
  </si>
  <si>
    <t>神鳥谷(50号北）･神明町･天神町</t>
  </si>
  <si>
    <t>武井･田間･塚崎･東野田･南和泉</t>
  </si>
  <si>
    <t>中央町（2･3丁目）･宮本町(2･3丁目）･八幡町</t>
  </si>
  <si>
    <t>美しが丘･西黒田･間々田(東北新幹線東）</t>
  </si>
  <si>
    <t>南飯田(東北新幹線東)</t>
  </si>
  <si>
    <t>大本･小宅･黒本･小薬･渋井･島田･立木</t>
  </si>
  <si>
    <t>外城・神鳥谷（50号南,4号西）</t>
  </si>
  <si>
    <t>駅南町･小山（50号北）</t>
  </si>
  <si>
    <t>間々田（4号線西）</t>
  </si>
  <si>
    <t>･</t>
  </si>
  <si>
    <t>番号</t>
  </si>
  <si>
    <t>个</t>
  </si>
  <si>
    <r>
      <t>报纸</t>
    </r>
    <r>
      <rPr>
        <sz val="16"/>
        <rFont val="ＭＳ Ｐゴシック"/>
        <family val="3"/>
      </rPr>
      <t>・紙板箱・</t>
    </r>
    <r>
      <rPr>
        <sz val="16"/>
        <rFont val="NSimSun"/>
        <family val="3"/>
      </rPr>
      <t>杂</t>
    </r>
    <r>
      <rPr>
        <sz val="16"/>
        <rFont val="ＭＳ Ｐゴシック"/>
        <family val="3"/>
      </rPr>
      <t>志・旧布制品</t>
    </r>
    <r>
      <rPr>
        <sz val="16"/>
        <rFont val="NSimSun"/>
        <family val="3"/>
      </rPr>
      <t>类</t>
    </r>
  </si>
  <si>
    <t>Combustible Garbage</t>
  </si>
  <si>
    <t>Akatuki1chomehujimikouen-kita</t>
  </si>
  <si>
    <t>Akatuki1chomehujimikouen-minami/akatuki2chome</t>
  </si>
  <si>
    <t>ajito/kaminamai/simonamai/kira/naranoki/siratori/siroyamacho1chome/chuoucho1chome/hongoucho1chome/miyamotocho1chome/husou</t>
  </si>
  <si>
    <t>暁1丁目
富士見公園以南・暁2丁目</t>
  </si>
  <si>
    <t>荒川・出井・今里・上国府塚・上初田・北飯田･卒島・東山田・松沼・間々田(4号線東・宇都宮線西)</t>
  </si>
  <si>
    <t>稲葉郷（旧4号線西）</t>
  </si>
  <si>
    <t>乙女（3丁目･４号線東・宇都宮線西）･高椅・延島･福良・南乙女1.2丁目</t>
  </si>
  <si>
    <t>暁3丁目･乙女（宇都宮線東）･南飯田（東北新幹線西）</t>
  </si>
  <si>
    <t>小山（思川西）･大行寺</t>
  </si>
  <si>
    <t>プラ容器</t>
  </si>
  <si>
    <t>有害</t>
  </si>
  <si>
    <t>紙・布類</t>
  </si>
  <si>
    <t>びん・缶・ペット</t>
  </si>
  <si>
    <t>プラ容器
週１回</t>
  </si>
  <si>
    <t>Plastic containers/packaging</t>
  </si>
  <si>
    <t>Non-combustible Garbage</t>
  </si>
  <si>
    <t>Resource materials（Combustible）</t>
  </si>
  <si>
    <t>Resource materials（Non-combustible）</t>
  </si>
  <si>
    <t>Hazardous waste</t>
  </si>
  <si>
    <t>Basura incinerable</t>
  </si>
  <si>
    <t>Envases y embalaje de plástico</t>
  </si>
  <si>
    <t>Basura no incinerable（basura incombustible）</t>
  </si>
  <si>
    <t>Materiales reciclables（tipo combustible）</t>
  </si>
  <si>
    <t>Residous tóxicos</t>
  </si>
  <si>
    <t>Lixos incineráveis</t>
  </si>
  <si>
    <t>Recipiente e embalagem de plástico</t>
  </si>
  <si>
    <t>Lixos incombustíveis</t>
  </si>
  <si>
    <t>Recursos reciclável（tipo combustível）</t>
  </si>
  <si>
    <t>Lixo tóxico</t>
  </si>
  <si>
    <t>剪定枝</t>
  </si>
  <si>
    <t>Tree Cuttings</t>
  </si>
  <si>
    <t>Ramas podadas</t>
  </si>
  <si>
    <t>Galhos cortados</t>
  </si>
  <si>
    <t>紙・布類
月1回</t>
  </si>
  <si>
    <t>びん・缶・ペット
月2回</t>
  </si>
  <si>
    <t>剪定枝
月1回</t>
  </si>
  <si>
    <t>水</t>
  </si>
  <si>
    <t>木</t>
  </si>
  <si>
    <t>第4</t>
  </si>
  <si>
    <t>木</t>
  </si>
  <si>
    <t>金</t>
  </si>
  <si>
    <t>第3</t>
  </si>
  <si>
    <t>水</t>
  </si>
  <si>
    <t>第1</t>
  </si>
  <si>
    <t>第2</t>
  </si>
  <si>
    <t>火</t>
  </si>
  <si>
    <t>月</t>
  </si>
  <si>
    <t>木</t>
  </si>
  <si>
    <t>Recursos recicláveis（tipo incombustível）</t>
  </si>
  <si>
    <t>Material reciclable（tipo incombustible）</t>
  </si>
  <si>
    <r>
      <t>Ter</t>
    </r>
    <r>
      <rPr>
        <sz val="14"/>
        <rFont val="ＭＳ Ｐゴシック"/>
        <family val="3"/>
      </rPr>
      <t>ç</t>
    </r>
    <r>
      <rPr>
        <sz val="14"/>
        <rFont val="ＭＳ Ｐ明朝"/>
        <family val="1"/>
      </rPr>
      <t>a-feira</t>
    </r>
  </si>
  <si>
    <r>
      <t>S</t>
    </r>
    <r>
      <rPr>
        <sz val="14"/>
        <rFont val="ＭＳ Ｐゴシック"/>
        <family val="3"/>
      </rPr>
      <t>á</t>
    </r>
    <r>
      <rPr>
        <sz val="14"/>
        <rFont val="ＭＳ Ｐ明朝"/>
        <family val="1"/>
      </rPr>
      <t>bado</t>
    </r>
  </si>
  <si>
    <r>
      <t>Mi</t>
    </r>
    <r>
      <rPr>
        <sz val="14"/>
        <rFont val="ＭＳ Ｐゴシック"/>
        <family val="3"/>
      </rPr>
      <t>é</t>
    </r>
    <r>
      <rPr>
        <sz val="14"/>
        <rFont val="ＭＳ Ｐ明朝"/>
        <family val="1"/>
      </rPr>
      <t>rcoles</t>
    </r>
  </si>
  <si>
    <r>
      <t>S</t>
    </r>
    <r>
      <rPr>
        <sz val="14"/>
        <rFont val="ＭＳ Ｐゴシック"/>
        <family val="3"/>
      </rPr>
      <t>á</t>
    </r>
    <r>
      <rPr>
        <sz val="14"/>
        <rFont val="ＭＳ Ｐ明朝"/>
        <family val="1"/>
      </rPr>
      <t>bodo</t>
    </r>
  </si>
  <si>
    <t>地区別収集日一覧表( 50音順)</t>
  </si>
  <si>
    <t>地区</t>
  </si>
  <si>
    <t>ｶﾚﾝﾀﾞｰNo</t>
  </si>
  <si>
    <t>あ</t>
  </si>
  <si>
    <t>暁</t>
  </si>
  <si>
    <t>1丁目富士見公園以南</t>
  </si>
  <si>
    <t>1丁目富士見公園以北</t>
  </si>
  <si>
    <t>2･3丁目</t>
  </si>
  <si>
    <t>網戸</t>
  </si>
  <si>
    <t>雨ケ谷</t>
  </si>
  <si>
    <t>雇用促進雨ケ谷含</t>
  </si>
  <si>
    <t>小松GT</t>
  </si>
  <si>
    <t>雨ケ谷新田</t>
  </si>
  <si>
    <t>荒井</t>
  </si>
  <si>
    <t>荒川</t>
  </si>
  <si>
    <t>粟宮</t>
  </si>
  <si>
    <t>い</t>
  </si>
  <si>
    <t>飯塚</t>
  </si>
  <si>
    <t>井岡</t>
  </si>
  <si>
    <t>生駒</t>
  </si>
  <si>
    <t>石ノ上</t>
  </si>
  <si>
    <t>出井</t>
  </si>
  <si>
    <t>稲葉郷</t>
  </si>
  <si>
    <t>旧4号線西</t>
  </si>
  <si>
    <t>旧4号線東宇都宮線西</t>
  </si>
  <si>
    <t>宇都宮線東</t>
  </si>
  <si>
    <t>犬塚</t>
  </si>
  <si>
    <t>今里</t>
  </si>
  <si>
    <t>う</t>
  </si>
  <si>
    <t>美しが丘</t>
  </si>
  <si>
    <t>1～3丁目</t>
  </si>
  <si>
    <t>え</t>
  </si>
  <si>
    <t>駅東通り</t>
  </si>
  <si>
    <t>1･2丁目</t>
  </si>
  <si>
    <t>3丁目</t>
  </si>
  <si>
    <t>駅南町</t>
  </si>
  <si>
    <t>1～6丁目</t>
  </si>
  <si>
    <t>お</t>
  </si>
  <si>
    <t>大川島</t>
  </si>
  <si>
    <t>大本</t>
  </si>
  <si>
    <t>乙女</t>
  </si>
  <si>
    <t>4号線西</t>
  </si>
  <si>
    <t>4号線東宇都宮線西</t>
  </si>
  <si>
    <t>押切</t>
  </si>
  <si>
    <t>小宅</t>
  </si>
  <si>
    <t>お</t>
  </si>
  <si>
    <t>小山</t>
  </si>
  <si>
    <t>思川西</t>
  </si>
  <si>
    <t>50号北</t>
  </si>
  <si>
    <t>か</t>
  </si>
  <si>
    <t>鏡</t>
  </si>
  <si>
    <t>上石塚</t>
  </si>
  <si>
    <t>上泉</t>
  </si>
  <si>
    <t>上国府塚</t>
  </si>
  <si>
    <t>上生井</t>
  </si>
  <si>
    <t>上初田</t>
  </si>
  <si>
    <t>神山</t>
  </si>
  <si>
    <t>萱橋</t>
  </si>
  <si>
    <t>き</t>
  </si>
  <si>
    <t>北飯田</t>
  </si>
  <si>
    <t>生良</t>
  </si>
  <si>
    <t>く</t>
  </si>
  <si>
    <t>黒本</t>
  </si>
  <si>
    <t>こ</t>
  </si>
  <si>
    <t>小薬</t>
  </si>
  <si>
    <t>小袋</t>
  </si>
  <si>
    <t>さ</t>
  </si>
  <si>
    <t>寒川</t>
  </si>
  <si>
    <t>三拝川岸</t>
  </si>
  <si>
    <t>し</t>
  </si>
  <si>
    <t>し</t>
  </si>
  <si>
    <t>塩沢</t>
  </si>
  <si>
    <t>渋井</t>
  </si>
  <si>
    <t>島田</t>
  </si>
  <si>
    <t>下石塚</t>
  </si>
  <si>
    <t>下泉</t>
  </si>
  <si>
    <t>下河原田</t>
  </si>
  <si>
    <t>下国府塚</t>
  </si>
  <si>
    <t>下生井</t>
  </si>
  <si>
    <t>下初田</t>
  </si>
  <si>
    <t>城東</t>
  </si>
  <si>
    <t>城北</t>
  </si>
  <si>
    <t>白鳥</t>
  </si>
  <si>
    <t>城山町</t>
  </si>
  <si>
    <t>1丁目</t>
  </si>
  <si>
    <t>神明町</t>
  </si>
  <si>
    <t>せ</t>
  </si>
  <si>
    <t>千駄塚</t>
  </si>
  <si>
    <t>そ</t>
  </si>
  <si>
    <t>卒島</t>
  </si>
  <si>
    <t>た</t>
  </si>
  <si>
    <t xml:space="preserve">大行寺 </t>
  </si>
  <si>
    <t>高椅</t>
  </si>
  <si>
    <t>田川</t>
  </si>
  <si>
    <t>武井</t>
  </si>
  <si>
    <t>立木</t>
  </si>
  <si>
    <t>田間</t>
  </si>
  <si>
    <t>ち</t>
  </si>
  <si>
    <t>中央町</t>
  </si>
  <si>
    <t>つ</t>
  </si>
  <si>
    <t>塚崎</t>
  </si>
  <si>
    <t>て</t>
  </si>
  <si>
    <t>天神町</t>
  </si>
  <si>
    <t>と</t>
  </si>
  <si>
    <t>外城</t>
  </si>
  <si>
    <t>土塔</t>
  </si>
  <si>
    <t>な</t>
  </si>
  <si>
    <t>中河原</t>
  </si>
  <si>
    <t>中久喜</t>
  </si>
  <si>
    <t>1～5丁目</t>
  </si>
  <si>
    <t>中里</t>
  </si>
  <si>
    <t>中島</t>
  </si>
  <si>
    <t>楢木</t>
  </si>
  <si>
    <t>に</t>
  </si>
  <si>
    <t>西黒田</t>
  </si>
  <si>
    <t>の</t>
  </si>
  <si>
    <t>延島</t>
  </si>
  <si>
    <t>延島新田</t>
  </si>
  <si>
    <t>は</t>
  </si>
  <si>
    <t>萩島</t>
  </si>
  <si>
    <t>迫間田</t>
  </si>
  <si>
    <t>鉢形</t>
  </si>
  <si>
    <t>花垣町</t>
  </si>
  <si>
    <t>ひ</t>
  </si>
  <si>
    <t>東島田</t>
  </si>
  <si>
    <t>東野田</t>
  </si>
  <si>
    <t>東間々田</t>
  </si>
  <si>
    <t>東山田</t>
  </si>
  <si>
    <t>神鳥谷</t>
  </si>
  <si>
    <t>50号南,4号西</t>
  </si>
  <si>
    <t>ふ</t>
  </si>
  <si>
    <t>福良</t>
  </si>
  <si>
    <t>扶桑</t>
  </si>
  <si>
    <t>ほ</t>
  </si>
  <si>
    <t>本郷町</t>
  </si>
  <si>
    <t>ま</t>
  </si>
  <si>
    <t>松沼</t>
  </si>
  <si>
    <t>間中</t>
  </si>
  <si>
    <t>間々田</t>
  </si>
  <si>
    <t>東北新幹線東</t>
  </si>
  <si>
    <t>み</t>
  </si>
  <si>
    <t>三峯</t>
  </si>
  <si>
    <t>南飯田</t>
  </si>
  <si>
    <t>東北新幹線西</t>
  </si>
  <si>
    <t>南和泉</t>
  </si>
  <si>
    <t>南小林</t>
  </si>
  <si>
    <t>南半田</t>
  </si>
  <si>
    <t>宮本町</t>
  </si>
  <si>
    <t>む</t>
  </si>
  <si>
    <t>向野</t>
  </si>
  <si>
    <t>向原新田</t>
  </si>
  <si>
    <t>や</t>
  </si>
  <si>
    <t>梁</t>
  </si>
  <si>
    <t>八幡町</t>
  </si>
  <si>
    <t>よ</t>
  </si>
  <si>
    <t>横倉</t>
  </si>
  <si>
    <t>横倉新田</t>
  </si>
  <si>
    <t>わ</t>
  </si>
  <si>
    <t>若木町</t>
  </si>
  <si>
    <r>
      <t>燃</t>
    </r>
    <r>
      <rPr>
        <sz val="16"/>
        <rFont val="NSimSun"/>
        <family val="3"/>
      </rPr>
      <t>烧垃</t>
    </r>
    <r>
      <rPr>
        <sz val="16"/>
        <rFont val="ＭＳ Ｐゴシック"/>
        <family val="3"/>
      </rPr>
      <t>圾</t>
    </r>
  </si>
  <si>
    <t>修剪枝</t>
  </si>
  <si>
    <t>塑料制容器包装</t>
  </si>
  <si>
    <r>
      <t>干</t>
    </r>
    <r>
      <rPr>
        <sz val="16"/>
        <rFont val="NSimSun"/>
        <family val="3"/>
      </rPr>
      <t>电</t>
    </r>
    <r>
      <rPr>
        <sz val="16"/>
        <rFont val="ＭＳ Ｐゴシック"/>
        <family val="3"/>
      </rPr>
      <t>池・日光灯・含有石綿的制品</t>
    </r>
  </si>
  <si>
    <t>전정된 나못가지</t>
  </si>
  <si>
    <t>플라스틱제 용기 포장</t>
  </si>
  <si>
    <t>전지류・형광등・ 석면 함유 제품</t>
  </si>
  <si>
    <t>Akatuki</t>
  </si>
  <si>
    <t>Amagaya</t>
  </si>
  <si>
    <t>Azito</t>
  </si>
  <si>
    <t>Amagayasinden</t>
  </si>
  <si>
    <t>Arai</t>
  </si>
  <si>
    <t>Arakawa</t>
  </si>
  <si>
    <t>Awanomiya</t>
  </si>
  <si>
    <t>Iizuka</t>
  </si>
  <si>
    <t>Ioka</t>
  </si>
  <si>
    <t>Ikoma</t>
  </si>
  <si>
    <t>Isinoue</t>
  </si>
  <si>
    <t>Idei</t>
  </si>
  <si>
    <t>Inabagou</t>
  </si>
  <si>
    <t>Inuzuka</t>
  </si>
  <si>
    <t>Imazato</t>
  </si>
  <si>
    <t>Utukusigaoka</t>
  </si>
  <si>
    <t>Ekihigasidoori</t>
  </si>
  <si>
    <t>Ekiminamityou</t>
  </si>
  <si>
    <t>Ookawasima</t>
  </si>
  <si>
    <t>Oomoto</t>
  </si>
  <si>
    <t>Otome</t>
  </si>
  <si>
    <t>Osikiri</t>
  </si>
  <si>
    <t>Oyake</t>
  </si>
  <si>
    <t>Oyama</t>
  </si>
  <si>
    <t>Kagami</t>
  </si>
  <si>
    <t>Kamiisizuka</t>
  </si>
  <si>
    <t>Kamiizumi</t>
  </si>
  <si>
    <t>Kamikouzuka</t>
  </si>
  <si>
    <t>Kaminamai</t>
  </si>
  <si>
    <t>Kamihatuda</t>
  </si>
  <si>
    <t>Kamiyama</t>
  </si>
  <si>
    <t>Kayabasi</t>
  </si>
  <si>
    <t>Kizawa</t>
  </si>
  <si>
    <t>Kitaiida</t>
  </si>
  <si>
    <t>Kira</t>
  </si>
  <si>
    <t>Kuromoto</t>
  </si>
  <si>
    <t>Kogusuri</t>
  </si>
  <si>
    <t>Kobukuro</t>
  </si>
  <si>
    <t>Samukawa</t>
  </si>
  <si>
    <t>Sanbaikawagisi</t>
  </si>
  <si>
    <t>Siozawa</t>
  </si>
  <si>
    <t>Sibui</t>
  </si>
  <si>
    <t>Simada</t>
  </si>
  <si>
    <t>Simoisizuka</t>
  </si>
  <si>
    <t>Simoizumi</t>
  </si>
  <si>
    <t>Simokawarada</t>
  </si>
  <si>
    <t>Simokouzuka</t>
  </si>
  <si>
    <t>Simonamai</t>
  </si>
  <si>
    <t>Simohatuda</t>
  </si>
  <si>
    <t>Zyoutou</t>
  </si>
  <si>
    <t>Zyouhoku</t>
  </si>
  <si>
    <t>Siratori</t>
  </si>
  <si>
    <t>Siroyamatyou</t>
  </si>
  <si>
    <t>Sinmeityou</t>
  </si>
  <si>
    <t>Sendazuka</t>
  </si>
  <si>
    <t>Sosima</t>
  </si>
  <si>
    <t>Daigyouzi</t>
  </si>
  <si>
    <t>Takahasi</t>
  </si>
  <si>
    <t>Tagawa</t>
  </si>
  <si>
    <t>Takei</t>
  </si>
  <si>
    <t>Tatugi</t>
  </si>
  <si>
    <t>Tama</t>
  </si>
  <si>
    <t>Tyuuoutyou</t>
  </si>
  <si>
    <t>Tukazaki</t>
  </si>
  <si>
    <t>Tenzityou</t>
  </si>
  <si>
    <t>Tozyou</t>
  </si>
  <si>
    <t>Dotou</t>
  </si>
  <si>
    <t>Nakagawara</t>
  </si>
  <si>
    <t>Nakakuki</t>
  </si>
  <si>
    <t>Nakazato</t>
  </si>
  <si>
    <t>Nakazima</t>
  </si>
  <si>
    <t>Naranoki</t>
  </si>
  <si>
    <t>Nisikuroda</t>
  </si>
  <si>
    <t>Nisizyounan</t>
  </si>
  <si>
    <t>Nobusima</t>
  </si>
  <si>
    <t>Nobusimasinden</t>
  </si>
  <si>
    <t>Hagisima</t>
  </si>
  <si>
    <t>Hasamada</t>
  </si>
  <si>
    <t>Hatigata</t>
  </si>
  <si>
    <t>Hanagakityou</t>
  </si>
  <si>
    <t>Hanekawa</t>
  </si>
  <si>
    <t>Higasikuroda</t>
  </si>
  <si>
    <t>Higasisimada</t>
  </si>
  <si>
    <t>Higasizyounan</t>
  </si>
  <si>
    <t>Higasinoda</t>
  </si>
  <si>
    <t>Higasimamada</t>
  </si>
  <si>
    <t>Higasiyamada</t>
  </si>
  <si>
    <t>Hitotonoya</t>
  </si>
  <si>
    <t>Hirawa</t>
  </si>
  <si>
    <t>Hukura</t>
  </si>
  <si>
    <t>Husou</t>
  </si>
  <si>
    <t>Hongoutyou</t>
  </si>
  <si>
    <t>Matunuma</t>
  </si>
  <si>
    <t>Manaka</t>
  </si>
  <si>
    <t>Mamada</t>
  </si>
  <si>
    <t>Mitumine</t>
  </si>
  <si>
    <t>Minamiiida</t>
  </si>
  <si>
    <t>Minamiizumi</t>
  </si>
  <si>
    <t>Minamiobayasi</t>
  </si>
  <si>
    <t>Minamihanda</t>
  </si>
  <si>
    <t>Miyamototyou</t>
  </si>
  <si>
    <t>Mukaino</t>
  </si>
  <si>
    <t>Mukaiharasinden</t>
  </si>
  <si>
    <t>Yana</t>
  </si>
  <si>
    <t>Yahatatyou</t>
  </si>
  <si>
    <t>Yokokura</t>
  </si>
  <si>
    <t>Yokokurasinden</t>
  </si>
  <si>
    <t>Wakagityou</t>
  </si>
  <si>
    <t>Place south of Fujimi Park at 1 chome</t>
  </si>
  <si>
    <t>Place north of Fujimi Park at 1 chome</t>
  </si>
  <si>
    <t>2･3　chome</t>
  </si>
  <si>
    <t>KomatuGT</t>
  </si>
  <si>
    <t>Place name</t>
  </si>
  <si>
    <t>District</t>
  </si>
  <si>
    <t>West side of old national highway No.4</t>
  </si>
  <si>
    <t>East side of old national highway No.4 and west side of JR Utsunomiya line</t>
  </si>
  <si>
    <t>East side of JR Utsunomiya line</t>
  </si>
  <si>
    <t>1 to 3 chome</t>
  </si>
  <si>
    <t>1･2 chome</t>
  </si>
  <si>
    <t>1･2 chome</t>
  </si>
  <si>
    <t>3 chome</t>
  </si>
  <si>
    <t>3 chome</t>
  </si>
  <si>
    <t>1 to 6 chome</t>
  </si>
  <si>
    <t>1 to 6 chome</t>
  </si>
  <si>
    <t>North side of Route 50</t>
  </si>
  <si>
    <t>West side of River Omoigawa</t>
  </si>
  <si>
    <t>1 chome</t>
  </si>
  <si>
    <t>1 chome</t>
  </si>
  <si>
    <t>2・3 chome</t>
  </si>
  <si>
    <t>2・3 chome</t>
  </si>
  <si>
    <t>(KDDI除く)</t>
  </si>
  <si>
    <t>（Except　near where KDDI is located)</t>
  </si>
  <si>
    <t>Ooaza Nakakuki</t>
  </si>
  <si>
    <t>East side of National Route 4 and west side of JR Utsunomiya line</t>
  </si>
  <si>
    <t>East side of National Route 4 and west side of JR Utsunomiya line</t>
  </si>
  <si>
    <t>West side of National Route 4</t>
  </si>
  <si>
    <t>South side of National Route 50 and West side of National Route 4</t>
  </si>
  <si>
    <t>East side of the JR Tohoku Shinkansen</t>
  </si>
  <si>
    <t>East side of the JR Tohoku Shinkansen</t>
  </si>
  <si>
    <t>West side of the JR Tohoku Shinkansen</t>
  </si>
  <si>
    <t>Including Koyousokushinjutaku Amagaya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</si>
</sst>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E+00"/>
    <numFmt numFmtId="178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4"/>
      <name val="Batang"/>
      <family val="1"/>
    </font>
    <font>
      <sz val="16"/>
      <name val="ＭＳ Ｐゴシック"/>
      <family val="3"/>
    </font>
    <font>
      <sz val="16"/>
      <name val="NSimSun"/>
      <family val="3"/>
    </font>
    <font>
      <vertAlign val="superscript"/>
      <sz val="16"/>
      <name val="ＭＳ Ｐゴシック"/>
      <family val="3"/>
    </font>
    <font>
      <sz val="16"/>
      <name val="BatangChe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color indexed="57"/>
      <name val="ＭＳ Ｐゴシック"/>
      <family val="3"/>
    </font>
    <font>
      <sz val="16"/>
      <name val="Malgun Gothic Semilight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quotePrefix="1">
      <alignment horizontal="center" vertical="top" shrinkToFit="1"/>
    </xf>
    <xf numFmtId="0" fontId="6" fillId="0" borderId="0" xfId="0" applyFont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8" fillId="0" borderId="15" xfId="0" applyFont="1" applyFill="1" applyBorder="1" applyAlignment="1">
      <alignment horizontal="left" vertical="top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5" xfId="0" applyFont="1" applyFill="1" applyBorder="1" applyAlignment="1">
      <alignment horizontal="right" shrinkToFit="1"/>
    </xf>
    <xf numFmtId="0" fontId="6" fillId="0" borderId="16" xfId="0" applyNumberFormat="1" applyFont="1" applyFill="1" applyBorder="1" applyAlignment="1">
      <alignment horizontal="right" shrinkToFit="1"/>
    </xf>
    <xf numFmtId="0" fontId="6" fillId="0" borderId="17" xfId="0" applyNumberFormat="1" applyFont="1" applyFill="1" applyBorder="1" applyAlignment="1">
      <alignment horizontal="right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2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3" fillId="0" borderId="10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horizontal="left" vertical="top" shrinkToFit="1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6" fillId="0" borderId="64" xfId="0" applyFont="1" applyBorder="1" applyAlignment="1">
      <alignment vertical="center" shrinkToFit="1"/>
    </xf>
    <xf numFmtId="0" fontId="0" fillId="0" borderId="35" xfId="0" applyFont="1" applyBorder="1" applyAlignment="1">
      <alignment/>
    </xf>
    <xf numFmtId="0" fontId="0" fillId="0" borderId="63" xfId="0" applyFont="1" applyBorder="1" applyAlignment="1">
      <alignment/>
    </xf>
    <xf numFmtId="0" fontId="6" fillId="0" borderId="16" xfId="0" applyFont="1" applyBorder="1" applyAlignment="1">
      <alignment vertical="center" shrinkToFit="1"/>
    </xf>
    <xf numFmtId="0" fontId="0" fillId="0" borderId="15" xfId="0" applyFont="1" applyBorder="1" applyAlignment="1">
      <alignment/>
    </xf>
    <xf numFmtId="0" fontId="0" fillId="0" borderId="59" xfId="0" applyFont="1" applyBorder="1" applyAlignment="1">
      <alignment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59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0" fontId="6" fillId="0" borderId="64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9" fillId="0" borderId="64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37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 shrinkToFit="1"/>
    </xf>
    <xf numFmtId="0" fontId="13" fillId="0" borderId="52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9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99" xfId="0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10" sqref="W10"/>
    </sheetView>
  </sheetViews>
  <sheetFormatPr defaultColWidth="9.00390625" defaultRowHeight="13.5"/>
  <cols>
    <col min="1" max="1" width="3.50390625" style="34" bestFit="1" customWidth="1"/>
    <col min="2" max="2" width="27.25390625" style="39" customWidth="1"/>
    <col min="3" max="3" width="3.50390625" style="34" bestFit="1" customWidth="1"/>
    <col min="4" max="4" width="2.375" style="34" bestFit="1" customWidth="1"/>
    <col min="5" max="5" width="3.50390625" style="34" bestFit="1" customWidth="1"/>
    <col min="6" max="6" width="4.50390625" style="34" bestFit="1" customWidth="1"/>
    <col min="7" max="7" width="3.50390625" style="34" bestFit="1" customWidth="1"/>
    <col min="8" max="8" width="7.00390625" style="34" customWidth="1"/>
    <col min="9" max="9" width="4.50390625" style="34" bestFit="1" customWidth="1"/>
    <col min="10" max="10" width="3.50390625" style="34" bestFit="1" customWidth="1"/>
    <col min="11" max="11" width="4.50390625" style="34" bestFit="1" customWidth="1"/>
    <col min="12" max="12" width="2.375" style="34" bestFit="1" customWidth="1"/>
    <col min="13" max="13" width="4.50390625" style="34" bestFit="1" customWidth="1"/>
    <col min="14" max="14" width="3.50390625" style="34" bestFit="1" customWidth="1"/>
    <col min="15" max="15" width="4.50390625" style="34" bestFit="1" customWidth="1"/>
    <col min="16" max="16" width="2.375" style="34" bestFit="1" customWidth="1"/>
    <col min="17" max="17" width="4.50390625" style="34" bestFit="1" customWidth="1"/>
    <col min="18" max="18" width="3.50390625" style="34" bestFit="1" customWidth="1"/>
    <col min="19" max="19" width="4.50390625" style="34" bestFit="1" customWidth="1"/>
    <col min="20" max="20" width="3.50390625" style="34" bestFit="1" customWidth="1"/>
    <col min="21" max="16384" width="9.00390625" style="34" customWidth="1"/>
  </cols>
  <sheetData>
    <row r="1" spans="1:20" s="33" customFormat="1" ht="21">
      <c r="A1" s="8" t="s">
        <v>125</v>
      </c>
      <c r="B1" s="8" t="s">
        <v>10</v>
      </c>
      <c r="C1" s="95" t="s">
        <v>13</v>
      </c>
      <c r="D1" s="96"/>
      <c r="E1" s="96"/>
      <c r="F1" s="95" t="s">
        <v>164</v>
      </c>
      <c r="G1" s="97"/>
      <c r="H1" s="3" t="s">
        <v>142</v>
      </c>
      <c r="I1" s="95" t="s">
        <v>162</v>
      </c>
      <c r="J1" s="97"/>
      <c r="K1" s="95" t="s">
        <v>163</v>
      </c>
      <c r="L1" s="96"/>
      <c r="M1" s="96"/>
      <c r="N1" s="97"/>
      <c r="O1" s="95" t="s">
        <v>11</v>
      </c>
      <c r="P1" s="96"/>
      <c r="Q1" s="96"/>
      <c r="R1" s="97"/>
      <c r="S1" s="95" t="s">
        <v>12</v>
      </c>
      <c r="T1" s="97"/>
    </row>
    <row r="2" spans="1:21" ht="22.5">
      <c r="A2" s="35">
        <v>1</v>
      </c>
      <c r="B2" s="43" t="s">
        <v>48</v>
      </c>
      <c r="C2" s="36" t="s">
        <v>3</v>
      </c>
      <c r="D2" s="37" t="s">
        <v>4</v>
      </c>
      <c r="E2" s="38" t="s">
        <v>5</v>
      </c>
      <c r="F2" s="36" t="s">
        <v>44</v>
      </c>
      <c r="G2" s="38" t="s">
        <v>165</v>
      </c>
      <c r="H2" s="35" t="s">
        <v>0</v>
      </c>
      <c r="I2" s="36" t="s">
        <v>43</v>
      </c>
      <c r="J2" s="38" t="s">
        <v>2</v>
      </c>
      <c r="K2" s="36" t="s">
        <v>46</v>
      </c>
      <c r="L2" s="37" t="s">
        <v>124</v>
      </c>
      <c r="M2" s="37" t="s">
        <v>44</v>
      </c>
      <c r="N2" s="38" t="s">
        <v>2</v>
      </c>
      <c r="O2" s="36" t="s">
        <v>43</v>
      </c>
      <c r="P2" s="37" t="s">
        <v>124</v>
      </c>
      <c r="Q2" s="37" t="s">
        <v>45</v>
      </c>
      <c r="R2" s="38" t="s">
        <v>6</v>
      </c>
      <c r="S2" s="36" t="s">
        <v>44</v>
      </c>
      <c r="T2" s="38" t="s">
        <v>6</v>
      </c>
      <c r="U2" s="34" t="s">
        <v>129</v>
      </c>
    </row>
    <row r="3" spans="1:21" ht="22.5">
      <c r="A3" s="35">
        <v>2</v>
      </c>
      <c r="B3" s="43" t="s">
        <v>132</v>
      </c>
      <c r="C3" s="36" t="s">
        <v>0</v>
      </c>
      <c r="D3" s="37" t="s">
        <v>1</v>
      </c>
      <c r="E3" s="38" t="s">
        <v>2</v>
      </c>
      <c r="F3" s="36" t="s">
        <v>43</v>
      </c>
      <c r="G3" s="38" t="s">
        <v>166</v>
      </c>
      <c r="H3" s="35" t="s">
        <v>3</v>
      </c>
      <c r="I3" s="36" t="s">
        <v>44</v>
      </c>
      <c r="J3" s="38" t="s">
        <v>6</v>
      </c>
      <c r="K3" s="36" t="s">
        <v>43</v>
      </c>
      <c r="L3" s="37" t="s">
        <v>124</v>
      </c>
      <c r="M3" s="37" t="s">
        <v>45</v>
      </c>
      <c r="N3" s="38" t="s">
        <v>6</v>
      </c>
      <c r="O3" s="36" t="s">
        <v>46</v>
      </c>
      <c r="P3" s="37" t="s">
        <v>124</v>
      </c>
      <c r="Q3" s="37" t="s">
        <v>44</v>
      </c>
      <c r="R3" s="38" t="s">
        <v>5</v>
      </c>
      <c r="S3" s="36" t="s">
        <v>43</v>
      </c>
      <c r="T3" s="38" t="s">
        <v>5</v>
      </c>
      <c r="U3" s="34" t="s">
        <v>130</v>
      </c>
    </row>
    <row r="4" spans="1:21" ht="33.75">
      <c r="A4" s="35">
        <v>3</v>
      </c>
      <c r="B4" s="43" t="s">
        <v>100</v>
      </c>
      <c r="C4" s="36" t="s">
        <v>6</v>
      </c>
      <c r="D4" s="37" t="s">
        <v>7</v>
      </c>
      <c r="E4" s="38" t="s">
        <v>8</v>
      </c>
      <c r="F4" s="36" t="s">
        <v>167</v>
      </c>
      <c r="G4" s="38" t="s">
        <v>168</v>
      </c>
      <c r="H4" s="35" t="s">
        <v>2</v>
      </c>
      <c r="I4" s="36" t="s">
        <v>44</v>
      </c>
      <c r="J4" s="38" t="s">
        <v>0</v>
      </c>
      <c r="K4" s="36" t="s">
        <v>43</v>
      </c>
      <c r="L4" s="37" t="s">
        <v>124</v>
      </c>
      <c r="M4" s="37" t="s">
        <v>45</v>
      </c>
      <c r="N4" s="38" t="s">
        <v>0</v>
      </c>
      <c r="O4" s="36" t="s">
        <v>46</v>
      </c>
      <c r="P4" s="37" t="s">
        <v>124</v>
      </c>
      <c r="Q4" s="37" t="s">
        <v>44</v>
      </c>
      <c r="R4" s="38" t="s">
        <v>3</v>
      </c>
      <c r="S4" s="36" t="s">
        <v>45</v>
      </c>
      <c r="T4" s="38" t="s">
        <v>9</v>
      </c>
      <c r="U4" s="34" t="s">
        <v>131</v>
      </c>
    </row>
    <row r="5" spans="1:20" ht="14.25">
      <c r="A5" s="35">
        <v>4</v>
      </c>
      <c r="B5" s="43" t="s">
        <v>101</v>
      </c>
      <c r="C5" s="36" t="s">
        <v>3</v>
      </c>
      <c r="D5" s="37" t="s">
        <v>4</v>
      </c>
      <c r="E5" s="38" t="s">
        <v>5</v>
      </c>
      <c r="F5" s="36" t="s">
        <v>167</v>
      </c>
      <c r="G5" s="38" t="s">
        <v>169</v>
      </c>
      <c r="H5" s="35" t="s">
        <v>2</v>
      </c>
      <c r="I5" s="36" t="s">
        <v>45</v>
      </c>
      <c r="J5" s="38" t="s">
        <v>6</v>
      </c>
      <c r="K5" s="36" t="s">
        <v>46</v>
      </c>
      <c r="L5" s="37" t="s">
        <v>124</v>
      </c>
      <c r="M5" s="37" t="s">
        <v>44</v>
      </c>
      <c r="N5" s="38" t="s">
        <v>6</v>
      </c>
      <c r="O5" s="36" t="s">
        <v>43</v>
      </c>
      <c r="P5" s="37" t="s">
        <v>124</v>
      </c>
      <c r="Q5" s="37" t="s">
        <v>45</v>
      </c>
      <c r="R5" s="38" t="s">
        <v>0</v>
      </c>
      <c r="S5" s="36" t="s">
        <v>44</v>
      </c>
      <c r="T5" s="38" t="s">
        <v>0</v>
      </c>
    </row>
    <row r="6" spans="1:20" ht="14.25">
      <c r="A6" s="35">
        <v>5</v>
      </c>
      <c r="B6" s="43" t="s">
        <v>123</v>
      </c>
      <c r="C6" s="36" t="s">
        <v>3</v>
      </c>
      <c r="D6" s="37" t="s">
        <v>4</v>
      </c>
      <c r="E6" s="38" t="s">
        <v>5</v>
      </c>
      <c r="F6" s="36" t="s">
        <v>170</v>
      </c>
      <c r="G6" s="38" t="s">
        <v>171</v>
      </c>
      <c r="H6" s="35" t="s">
        <v>0</v>
      </c>
      <c r="I6" s="36" t="s">
        <v>45</v>
      </c>
      <c r="J6" s="38" t="s">
        <v>2</v>
      </c>
      <c r="K6" s="36" t="s">
        <v>46</v>
      </c>
      <c r="L6" s="37" t="s">
        <v>124</v>
      </c>
      <c r="M6" s="37" t="s">
        <v>44</v>
      </c>
      <c r="N6" s="38" t="s">
        <v>2</v>
      </c>
      <c r="O6" s="36" t="s">
        <v>43</v>
      </c>
      <c r="P6" s="37" t="s">
        <v>124</v>
      </c>
      <c r="Q6" s="37" t="s">
        <v>45</v>
      </c>
      <c r="R6" s="38" t="s">
        <v>6</v>
      </c>
      <c r="S6" s="36" t="s">
        <v>44</v>
      </c>
      <c r="T6" s="38" t="s">
        <v>6</v>
      </c>
    </row>
    <row r="7" spans="1:20" ht="22.5">
      <c r="A7" s="35">
        <v>6</v>
      </c>
      <c r="B7" s="43" t="s">
        <v>102</v>
      </c>
      <c r="C7" s="36" t="s">
        <v>0</v>
      </c>
      <c r="D7" s="37" t="s">
        <v>1</v>
      </c>
      <c r="E7" s="38" t="s">
        <v>2</v>
      </c>
      <c r="F7" s="36" t="s">
        <v>172</v>
      </c>
      <c r="G7" s="38" t="s">
        <v>165</v>
      </c>
      <c r="H7" s="35" t="s">
        <v>5</v>
      </c>
      <c r="I7" s="36" t="s">
        <v>43</v>
      </c>
      <c r="J7" s="38" t="s">
        <v>3</v>
      </c>
      <c r="K7" s="36" t="s">
        <v>46</v>
      </c>
      <c r="L7" s="37" t="s">
        <v>124</v>
      </c>
      <c r="M7" s="37" t="s">
        <v>44</v>
      </c>
      <c r="N7" s="38" t="s">
        <v>3</v>
      </c>
      <c r="O7" s="36" t="s">
        <v>43</v>
      </c>
      <c r="P7" s="37" t="s">
        <v>124</v>
      </c>
      <c r="Q7" s="37" t="s">
        <v>45</v>
      </c>
      <c r="R7" s="38" t="s">
        <v>6</v>
      </c>
      <c r="S7" s="36" t="s">
        <v>46</v>
      </c>
      <c r="T7" s="38" t="s">
        <v>6</v>
      </c>
    </row>
    <row r="8" spans="1:20" ht="22.5">
      <c r="A8" s="35">
        <v>7</v>
      </c>
      <c r="B8" s="43" t="s">
        <v>103</v>
      </c>
      <c r="C8" s="36" t="s">
        <v>0</v>
      </c>
      <c r="D8" s="37" t="s">
        <v>1</v>
      </c>
      <c r="E8" s="38" t="s">
        <v>2</v>
      </c>
      <c r="F8" s="36" t="s">
        <v>172</v>
      </c>
      <c r="G8" s="38" t="s">
        <v>166</v>
      </c>
      <c r="H8" s="35" t="s">
        <v>6</v>
      </c>
      <c r="I8" s="36" t="s">
        <v>45</v>
      </c>
      <c r="J8" s="38" t="s">
        <v>3</v>
      </c>
      <c r="K8" s="36" t="s">
        <v>46</v>
      </c>
      <c r="L8" s="37" t="s">
        <v>124</v>
      </c>
      <c r="M8" s="37" t="s">
        <v>44</v>
      </c>
      <c r="N8" s="38" t="s">
        <v>3</v>
      </c>
      <c r="O8" s="36" t="s">
        <v>43</v>
      </c>
      <c r="P8" s="37" t="s">
        <v>124</v>
      </c>
      <c r="Q8" s="37" t="s">
        <v>45</v>
      </c>
      <c r="R8" s="38" t="s">
        <v>5</v>
      </c>
      <c r="S8" s="36" t="s">
        <v>44</v>
      </c>
      <c r="T8" s="38" t="s">
        <v>5</v>
      </c>
    </row>
    <row r="9" spans="1:20" ht="33.75">
      <c r="A9" s="35">
        <v>8</v>
      </c>
      <c r="B9" s="43" t="s">
        <v>133</v>
      </c>
      <c r="C9" s="36" t="s">
        <v>3</v>
      </c>
      <c r="D9" s="37" t="s">
        <v>4</v>
      </c>
      <c r="E9" s="38" t="s">
        <v>5</v>
      </c>
      <c r="F9" s="36" t="s">
        <v>172</v>
      </c>
      <c r="G9" s="38" t="s">
        <v>169</v>
      </c>
      <c r="H9" s="35" t="s">
        <v>6</v>
      </c>
      <c r="I9" s="36" t="s">
        <v>44</v>
      </c>
      <c r="J9" s="38" t="s">
        <v>2</v>
      </c>
      <c r="K9" s="36" t="s">
        <v>43</v>
      </c>
      <c r="L9" s="37" t="s">
        <v>124</v>
      </c>
      <c r="M9" s="37" t="s">
        <v>45</v>
      </c>
      <c r="N9" s="38" t="s">
        <v>2</v>
      </c>
      <c r="O9" s="36" t="s">
        <v>46</v>
      </c>
      <c r="P9" s="37" t="s">
        <v>124</v>
      </c>
      <c r="Q9" s="37" t="s">
        <v>44</v>
      </c>
      <c r="R9" s="38" t="s">
        <v>0</v>
      </c>
      <c r="S9" s="36" t="s">
        <v>43</v>
      </c>
      <c r="T9" s="38" t="s">
        <v>0</v>
      </c>
    </row>
    <row r="10" spans="1:20" ht="14.25">
      <c r="A10" s="35">
        <v>9</v>
      </c>
      <c r="B10" s="43" t="s">
        <v>104</v>
      </c>
      <c r="C10" s="36" t="s">
        <v>3</v>
      </c>
      <c r="D10" s="37" t="s">
        <v>4</v>
      </c>
      <c r="E10" s="38" t="s">
        <v>5</v>
      </c>
      <c r="F10" s="36" t="s">
        <v>170</v>
      </c>
      <c r="G10" s="38" t="s">
        <v>169</v>
      </c>
      <c r="H10" s="35" t="s">
        <v>0</v>
      </c>
      <c r="I10" s="36" t="s">
        <v>43</v>
      </c>
      <c r="J10" s="38" t="s">
        <v>6</v>
      </c>
      <c r="K10" s="36" t="s">
        <v>46</v>
      </c>
      <c r="L10" s="37" t="s">
        <v>124</v>
      </c>
      <c r="M10" s="37" t="s">
        <v>44</v>
      </c>
      <c r="N10" s="38" t="s">
        <v>6</v>
      </c>
      <c r="O10" s="36" t="s">
        <v>43</v>
      </c>
      <c r="P10" s="37" t="s">
        <v>124</v>
      </c>
      <c r="Q10" s="37" t="s">
        <v>45</v>
      </c>
      <c r="R10" s="38" t="s">
        <v>2</v>
      </c>
      <c r="S10" s="36" t="s">
        <v>44</v>
      </c>
      <c r="T10" s="38" t="s">
        <v>2</v>
      </c>
    </row>
    <row r="11" spans="1:20" ht="14.25">
      <c r="A11" s="35">
        <v>10</v>
      </c>
      <c r="B11" s="43" t="s">
        <v>105</v>
      </c>
      <c r="C11" s="36" t="s">
        <v>3</v>
      </c>
      <c r="D11" s="37" t="s">
        <v>4</v>
      </c>
      <c r="E11" s="38" t="s">
        <v>5</v>
      </c>
      <c r="F11" s="36" t="s">
        <v>172</v>
      </c>
      <c r="G11" s="38" t="s">
        <v>165</v>
      </c>
      <c r="H11" s="35" t="s">
        <v>2</v>
      </c>
      <c r="I11" s="36" t="s">
        <v>45</v>
      </c>
      <c r="J11" s="38" t="s">
        <v>6</v>
      </c>
      <c r="K11" s="36" t="s">
        <v>46</v>
      </c>
      <c r="L11" s="37" t="s">
        <v>124</v>
      </c>
      <c r="M11" s="37" t="s">
        <v>44</v>
      </c>
      <c r="N11" s="38" t="s">
        <v>0</v>
      </c>
      <c r="O11" s="36" t="s">
        <v>43</v>
      </c>
      <c r="P11" s="37" t="s">
        <v>124</v>
      </c>
      <c r="Q11" s="37" t="s">
        <v>45</v>
      </c>
      <c r="R11" s="38" t="s">
        <v>0</v>
      </c>
      <c r="S11" s="36" t="s">
        <v>44</v>
      </c>
      <c r="T11" s="38" t="s">
        <v>6</v>
      </c>
    </row>
    <row r="12" spans="1:20" ht="22.5">
      <c r="A12" s="35">
        <v>11</v>
      </c>
      <c r="B12" s="43" t="s">
        <v>106</v>
      </c>
      <c r="C12" s="36" t="s">
        <v>6</v>
      </c>
      <c r="D12" s="37" t="s">
        <v>7</v>
      </c>
      <c r="E12" s="38" t="s">
        <v>8</v>
      </c>
      <c r="F12" s="36" t="s">
        <v>173</v>
      </c>
      <c r="G12" s="38" t="s">
        <v>166</v>
      </c>
      <c r="H12" s="35" t="s">
        <v>2</v>
      </c>
      <c r="I12" s="36" t="s">
        <v>44</v>
      </c>
      <c r="J12" s="38" t="s">
        <v>3</v>
      </c>
      <c r="K12" s="36" t="s">
        <v>43</v>
      </c>
      <c r="L12" s="37" t="s">
        <v>124</v>
      </c>
      <c r="M12" s="37" t="s">
        <v>45</v>
      </c>
      <c r="N12" s="38" t="s">
        <v>3</v>
      </c>
      <c r="O12" s="36" t="s">
        <v>46</v>
      </c>
      <c r="P12" s="37" t="s">
        <v>124</v>
      </c>
      <c r="Q12" s="37" t="s">
        <v>44</v>
      </c>
      <c r="R12" s="38" t="s">
        <v>5</v>
      </c>
      <c r="S12" s="36" t="s">
        <v>45</v>
      </c>
      <c r="T12" s="38" t="s">
        <v>0</v>
      </c>
    </row>
    <row r="13" spans="1:20" ht="14.25">
      <c r="A13" s="35">
        <v>12</v>
      </c>
      <c r="B13" s="43" t="s">
        <v>107</v>
      </c>
      <c r="C13" s="36" t="s">
        <v>6</v>
      </c>
      <c r="D13" s="37" t="s">
        <v>7</v>
      </c>
      <c r="E13" s="38" t="s">
        <v>8</v>
      </c>
      <c r="F13" s="36" t="s">
        <v>170</v>
      </c>
      <c r="G13" s="38" t="s">
        <v>166</v>
      </c>
      <c r="H13" s="35" t="s">
        <v>2</v>
      </c>
      <c r="I13" s="36" t="s">
        <v>44</v>
      </c>
      <c r="J13" s="38" t="s">
        <v>3</v>
      </c>
      <c r="K13" s="36" t="s">
        <v>43</v>
      </c>
      <c r="L13" s="37" t="s">
        <v>124</v>
      </c>
      <c r="M13" s="37" t="s">
        <v>45</v>
      </c>
      <c r="N13" s="38" t="s">
        <v>3</v>
      </c>
      <c r="O13" s="36" t="s">
        <v>46</v>
      </c>
      <c r="P13" s="37" t="s">
        <v>124</v>
      </c>
      <c r="Q13" s="37" t="s">
        <v>44</v>
      </c>
      <c r="R13" s="38" t="s">
        <v>0</v>
      </c>
      <c r="S13" s="36" t="s">
        <v>45</v>
      </c>
      <c r="T13" s="38" t="s">
        <v>0</v>
      </c>
    </row>
    <row r="14" spans="1:20" ht="14.25">
      <c r="A14" s="35">
        <v>13</v>
      </c>
      <c r="B14" s="43" t="s">
        <v>134</v>
      </c>
      <c r="C14" s="36" t="s">
        <v>3</v>
      </c>
      <c r="D14" s="37" t="s">
        <v>4</v>
      </c>
      <c r="E14" s="38" t="s">
        <v>5</v>
      </c>
      <c r="F14" s="36" t="s">
        <v>167</v>
      </c>
      <c r="G14" s="38" t="s">
        <v>165</v>
      </c>
      <c r="H14" s="35" t="s">
        <v>0</v>
      </c>
      <c r="I14" s="36" t="s">
        <v>46</v>
      </c>
      <c r="J14" s="38" t="s">
        <v>2</v>
      </c>
      <c r="K14" s="36" t="s">
        <v>43</v>
      </c>
      <c r="L14" s="37" t="s">
        <v>124</v>
      </c>
      <c r="M14" s="37" t="s">
        <v>45</v>
      </c>
      <c r="N14" s="38" t="s">
        <v>2</v>
      </c>
      <c r="O14" s="36" t="s">
        <v>46</v>
      </c>
      <c r="P14" s="37" t="s">
        <v>124</v>
      </c>
      <c r="Q14" s="37" t="s">
        <v>44</v>
      </c>
      <c r="R14" s="38" t="s">
        <v>6</v>
      </c>
      <c r="S14" s="36" t="s">
        <v>46</v>
      </c>
      <c r="T14" s="38" t="s">
        <v>6</v>
      </c>
    </row>
    <row r="15" spans="1:20" ht="22.5">
      <c r="A15" s="35">
        <v>14</v>
      </c>
      <c r="B15" s="43" t="s">
        <v>108</v>
      </c>
      <c r="C15" s="36" t="s">
        <v>3</v>
      </c>
      <c r="D15" s="37" t="s">
        <v>4</v>
      </c>
      <c r="E15" s="38" t="s">
        <v>5</v>
      </c>
      <c r="F15" s="36" t="s">
        <v>167</v>
      </c>
      <c r="G15" s="38" t="s">
        <v>165</v>
      </c>
      <c r="H15" s="35" t="s">
        <v>0</v>
      </c>
      <c r="I15" s="36" t="s">
        <v>46</v>
      </c>
      <c r="J15" s="38" t="s">
        <v>2</v>
      </c>
      <c r="K15" s="36" t="s">
        <v>43</v>
      </c>
      <c r="L15" s="37" t="s">
        <v>124</v>
      </c>
      <c r="M15" s="37" t="s">
        <v>45</v>
      </c>
      <c r="N15" s="38" t="s">
        <v>2</v>
      </c>
      <c r="O15" s="36" t="s">
        <v>46</v>
      </c>
      <c r="P15" s="37" t="s">
        <v>124</v>
      </c>
      <c r="Q15" s="37" t="s">
        <v>44</v>
      </c>
      <c r="R15" s="38" t="s">
        <v>6</v>
      </c>
      <c r="S15" s="36" t="s">
        <v>43</v>
      </c>
      <c r="T15" s="38" t="s">
        <v>6</v>
      </c>
    </row>
    <row r="16" spans="1:20" ht="22.5">
      <c r="A16" s="35">
        <v>15</v>
      </c>
      <c r="B16" s="43" t="s">
        <v>110</v>
      </c>
      <c r="C16" s="36" t="s">
        <v>0</v>
      </c>
      <c r="D16" s="37" t="s">
        <v>1</v>
      </c>
      <c r="E16" s="38" t="s">
        <v>2</v>
      </c>
      <c r="F16" s="36" t="s">
        <v>173</v>
      </c>
      <c r="G16" s="38" t="s">
        <v>166</v>
      </c>
      <c r="H16" s="35" t="s">
        <v>5</v>
      </c>
      <c r="I16" s="36" t="s">
        <v>44</v>
      </c>
      <c r="J16" s="38" t="s">
        <v>6</v>
      </c>
      <c r="K16" s="36" t="s">
        <v>46</v>
      </c>
      <c r="L16" s="37" t="s">
        <v>124</v>
      </c>
      <c r="M16" s="37" t="s">
        <v>44</v>
      </c>
      <c r="N16" s="38" t="s">
        <v>3</v>
      </c>
      <c r="O16" s="36" t="s">
        <v>43</v>
      </c>
      <c r="P16" s="37" t="s">
        <v>124</v>
      </c>
      <c r="Q16" s="37" t="s">
        <v>45</v>
      </c>
      <c r="R16" s="38" t="s">
        <v>6</v>
      </c>
      <c r="S16" s="36" t="s">
        <v>43</v>
      </c>
      <c r="T16" s="38" t="s">
        <v>6</v>
      </c>
    </row>
    <row r="17" spans="1:20" ht="14.25">
      <c r="A17" s="35">
        <v>16</v>
      </c>
      <c r="B17" s="43" t="s">
        <v>109</v>
      </c>
      <c r="C17" s="36" t="s">
        <v>0</v>
      </c>
      <c r="D17" s="37" t="s">
        <v>1</v>
      </c>
      <c r="E17" s="38" t="s">
        <v>2</v>
      </c>
      <c r="F17" s="36" t="s">
        <v>170</v>
      </c>
      <c r="G17" s="38" t="s">
        <v>165</v>
      </c>
      <c r="H17" s="35" t="s">
        <v>3</v>
      </c>
      <c r="I17" s="36" t="s">
        <v>45</v>
      </c>
      <c r="J17" s="38" t="s">
        <v>5</v>
      </c>
      <c r="K17" s="36" t="s">
        <v>43</v>
      </c>
      <c r="L17" s="37" t="s">
        <v>124</v>
      </c>
      <c r="M17" s="37" t="s">
        <v>45</v>
      </c>
      <c r="N17" s="38" t="s">
        <v>6</v>
      </c>
      <c r="O17" s="36" t="s">
        <v>46</v>
      </c>
      <c r="P17" s="37" t="s">
        <v>124</v>
      </c>
      <c r="Q17" s="37" t="s">
        <v>44</v>
      </c>
      <c r="R17" s="38" t="s">
        <v>5</v>
      </c>
      <c r="S17" s="36" t="s">
        <v>43</v>
      </c>
      <c r="T17" s="38" t="s">
        <v>5</v>
      </c>
    </row>
    <row r="18" spans="1:20" ht="14.25">
      <c r="A18" s="35">
        <v>17</v>
      </c>
      <c r="B18" s="43" t="s">
        <v>122</v>
      </c>
      <c r="C18" s="36" t="s">
        <v>0</v>
      </c>
      <c r="D18" s="37" t="s">
        <v>1</v>
      </c>
      <c r="E18" s="38" t="s">
        <v>2</v>
      </c>
      <c r="F18" s="36" t="s">
        <v>170</v>
      </c>
      <c r="G18" s="38" t="s">
        <v>166</v>
      </c>
      <c r="H18" s="35" t="s">
        <v>6</v>
      </c>
      <c r="I18" s="36" t="s">
        <v>45</v>
      </c>
      <c r="J18" s="38" t="s">
        <v>3</v>
      </c>
      <c r="K18" s="36" t="s">
        <v>46</v>
      </c>
      <c r="L18" s="37" t="s">
        <v>124</v>
      </c>
      <c r="M18" s="37" t="s">
        <v>44</v>
      </c>
      <c r="N18" s="38" t="s">
        <v>5</v>
      </c>
      <c r="O18" s="36" t="s">
        <v>43</v>
      </c>
      <c r="P18" s="37" t="s">
        <v>124</v>
      </c>
      <c r="Q18" s="37" t="s">
        <v>45</v>
      </c>
      <c r="R18" s="38" t="s">
        <v>5</v>
      </c>
      <c r="S18" s="36" t="s">
        <v>46</v>
      </c>
      <c r="T18" s="38" t="s">
        <v>3</v>
      </c>
    </row>
    <row r="19" spans="1:20" ht="22.5">
      <c r="A19" s="35">
        <v>18</v>
      </c>
      <c r="B19" s="43" t="s">
        <v>111</v>
      </c>
      <c r="C19" s="36" t="s">
        <v>3</v>
      </c>
      <c r="D19" s="37" t="s">
        <v>4</v>
      </c>
      <c r="E19" s="38" t="s">
        <v>5</v>
      </c>
      <c r="F19" s="36" t="s">
        <v>170</v>
      </c>
      <c r="G19" s="38" t="s">
        <v>174</v>
      </c>
      <c r="H19" s="35" t="s">
        <v>6</v>
      </c>
      <c r="I19" s="36" t="s">
        <v>46</v>
      </c>
      <c r="J19" s="38" t="s">
        <v>0</v>
      </c>
      <c r="K19" s="36" t="s">
        <v>43</v>
      </c>
      <c r="L19" s="37" t="s">
        <v>124</v>
      </c>
      <c r="M19" s="37" t="s">
        <v>45</v>
      </c>
      <c r="N19" s="38" t="s">
        <v>0</v>
      </c>
      <c r="O19" s="36" t="s">
        <v>46</v>
      </c>
      <c r="P19" s="37" t="s">
        <v>124</v>
      </c>
      <c r="Q19" s="37" t="s">
        <v>44</v>
      </c>
      <c r="R19" s="38" t="s">
        <v>2</v>
      </c>
      <c r="S19" s="36" t="s">
        <v>43</v>
      </c>
      <c r="T19" s="38" t="s">
        <v>2</v>
      </c>
    </row>
    <row r="20" spans="1:20" ht="22.5">
      <c r="A20" s="35">
        <v>19</v>
      </c>
      <c r="B20" s="43" t="s">
        <v>135</v>
      </c>
      <c r="C20" s="36" t="s">
        <v>0</v>
      </c>
      <c r="D20" s="37" t="s">
        <v>1</v>
      </c>
      <c r="E20" s="38" t="s">
        <v>2</v>
      </c>
      <c r="F20" s="36" t="s">
        <v>170</v>
      </c>
      <c r="G20" s="38" t="s">
        <v>175</v>
      </c>
      <c r="H20" s="35" t="s">
        <v>5</v>
      </c>
      <c r="I20" s="36" t="s">
        <v>46</v>
      </c>
      <c r="J20" s="38" t="s">
        <v>6</v>
      </c>
      <c r="K20" s="36" t="s">
        <v>43</v>
      </c>
      <c r="L20" s="37" t="s">
        <v>124</v>
      </c>
      <c r="M20" s="37" t="s">
        <v>45</v>
      </c>
      <c r="N20" s="38" t="s">
        <v>6</v>
      </c>
      <c r="O20" s="36" t="s">
        <v>43</v>
      </c>
      <c r="P20" s="37" t="s">
        <v>124</v>
      </c>
      <c r="Q20" s="37" t="s">
        <v>45</v>
      </c>
      <c r="R20" s="38" t="s">
        <v>3</v>
      </c>
      <c r="S20" s="36" t="s">
        <v>44</v>
      </c>
      <c r="T20" s="38" t="s">
        <v>3</v>
      </c>
    </row>
    <row r="21" spans="1:20" ht="22.5">
      <c r="A21" s="35">
        <v>20</v>
      </c>
      <c r="B21" s="43" t="s">
        <v>136</v>
      </c>
      <c r="C21" s="36" t="s">
        <v>0</v>
      </c>
      <c r="D21" s="37" t="s">
        <v>1</v>
      </c>
      <c r="E21" s="38" t="s">
        <v>2</v>
      </c>
      <c r="F21" s="36" t="s">
        <v>167</v>
      </c>
      <c r="G21" s="38" t="s">
        <v>165</v>
      </c>
      <c r="H21" s="35" t="s">
        <v>3</v>
      </c>
      <c r="I21" s="36" t="s">
        <v>43</v>
      </c>
      <c r="J21" s="38" t="s">
        <v>6</v>
      </c>
      <c r="K21" s="36" t="s">
        <v>46</v>
      </c>
      <c r="L21" s="37" t="s">
        <v>124</v>
      </c>
      <c r="M21" s="37" t="s">
        <v>44</v>
      </c>
      <c r="N21" s="38" t="s">
        <v>6</v>
      </c>
      <c r="O21" s="36" t="s">
        <v>43</v>
      </c>
      <c r="P21" s="37" t="s">
        <v>124</v>
      </c>
      <c r="Q21" s="37" t="s">
        <v>45</v>
      </c>
      <c r="R21" s="38" t="s">
        <v>5</v>
      </c>
      <c r="S21" s="36" t="s">
        <v>45</v>
      </c>
      <c r="T21" s="38" t="s">
        <v>5</v>
      </c>
    </row>
    <row r="22" spans="1:20" ht="14.25">
      <c r="A22" s="35">
        <v>21</v>
      </c>
      <c r="B22" s="43" t="s">
        <v>112</v>
      </c>
      <c r="C22" s="36" t="s">
        <v>6</v>
      </c>
      <c r="D22" s="37" t="s">
        <v>7</v>
      </c>
      <c r="E22" s="38" t="s">
        <v>8</v>
      </c>
      <c r="F22" s="36" t="s">
        <v>170</v>
      </c>
      <c r="G22" s="38" t="s">
        <v>176</v>
      </c>
      <c r="H22" s="35" t="s">
        <v>3</v>
      </c>
      <c r="I22" s="36" t="s">
        <v>45</v>
      </c>
      <c r="J22" s="38" t="s">
        <v>0</v>
      </c>
      <c r="K22" s="36" t="s">
        <v>46</v>
      </c>
      <c r="L22" s="37" t="s">
        <v>124</v>
      </c>
      <c r="M22" s="37" t="s">
        <v>44</v>
      </c>
      <c r="N22" s="38" t="s">
        <v>0</v>
      </c>
      <c r="O22" s="36" t="s">
        <v>43</v>
      </c>
      <c r="P22" s="37" t="s">
        <v>124</v>
      </c>
      <c r="Q22" s="37" t="s">
        <v>45</v>
      </c>
      <c r="R22" s="38" t="s">
        <v>5</v>
      </c>
      <c r="S22" s="36" t="s">
        <v>46</v>
      </c>
      <c r="T22" s="38" t="s">
        <v>5</v>
      </c>
    </row>
    <row r="23" spans="1:20" ht="14.25">
      <c r="A23" s="35">
        <v>22</v>
      </c>
      <c r="B23" s="43" t="s">
        <v>137</v>
      </c>
      <c r="C23" s="36" t="s">
        <v>6</v>
      </c>
      <c r="D23" s="37" t="s">
        <v>7</v>
      </c>
      <c r="E23" s="38" t="s">
        <v>8</v>
      </c>
      <c r="F23" s="36" t="s">
        <v>167</v>
      </c>
      <c r="G23" s="38" t="s">
        <v>169</v>
      </c>
      <c r="H23" s="35" t="s">
        <v>0</v>
      </c>
      <c r="I23" s="36" t="s">
        <v>46</v>
      </c>
      <c r="J23" s="38" t="s">
        <v>5</v>
      </c>
      <c r="K23" s="36" t="s">
        <v>43</v>
      </c>
      <c r="L23" s="37" t="s">
        <v>124</v>
      </c>
      <c r="M23" s="37" t="s">
        <v>45</v>
      </c>
      <c r="N23" s="38" t="s">
        <v>5</v>
      </c>
      <c r="O23" s="36" t="s">
        <v>43</v>
      </c>
      <c r="P23" s="37" t="s">
        <v>124</v>
      </c>
      <c r="Q23" s="37" t="s">
        <v>45</v>
      </c>
      <c r="R23" s="38" t="s">
        <v>3</v>
      </c>
      <c r="S23" s="36" t="s">
        <v>46</v>
      </c>
      <c r="T23" s="38" t="s">
        <v>2</v>
      </c>
    </row>
    <row r="24" spans="1:20" ht="14.25">
      <c r="A24" s="35">
        <v>24</v>
      </c>
      <c r="B24" s="43" t="s">
        <v>113</v>
      </c>
      <c r="C24" s="36" t="s">
        <v>6</v>
      </c>
      <c r="D24" s="37" t="s">
        <v>7</v>
      </c>
      <c r="E24" s="38" t="s">
        <v>8</v>
      </c>
      <c r="F24" s="36" t="s">
        <v>167</v>
      </c>
      <c r="G24" s="38" t="s">
        <v>169</v>
      </c>
      <c r="H24" s="35" t="s">
        <v>3</v>
      </c>
      <c r="I24" s="36" t="s">
        <v>46</v>
      </c>
      <c r="J24" s="38" t="s">
        <v>5</v>
      </c>
      <c r="K24" s="36" t="s">
        <v>43</v>
      </c>
      <c r="L24" s="37" t="s">
        <v>124</v>
      </c>
      <c r="M24" s="37" t="s">
        <v>45</v>
      </c>
      <c r="N24" s="38" t="s">
        <v>5</v>
      </c>
      <c r="O24" s="36" t="s">
        <v>46</v>
      </c>
      <c r="P24" s="37" t="s">
        <v>124</v>
      </c>
      <c r="Q24" s="37" t="s">
        <v>44</v>
      </c>
      <c r="R24" s="38" t="s">
        <v>0</v>
      </c>
      <c r="S24" s="36" t="s">
        <v>46</v>
      </c>
      <c r="T24" s="38" t="s">
        <v>2</v>
      </c>
    </row>
    <row r="25" spans="1:20" ht="14.25">
      <c r="A25" s="35">
        <v>25</v>
      </c>
      <c r="B25" s="43" t="s">
        <v>29</v>
      </c>
      <c r="C25" s="36" t="s">
        <v>3</v>
      </c>
      <c r="D25" s="37" t="s">
        <v>4</v>
      </c>
      <c r="E25" s="38" t="s">
        <v>5</v>
      </c>
      <c r="F25" s="36" t="s">
        <v>167</v>
      </c>
      <c r="G25" s="38" t="s">
        <v>165</v>
      </c>
      <c r="H25" s="35" t="s">
        <v>0</v>
      </c>
      <c r="I25" s="36" t="s">
        <v>43</v>
      </c>
      <c r="J25" s="38" t="s">
        <v>6</v>
      </c>
      <c r="K25" s="36" t="s">
        <v>43</v>
      </c>
      <c r="L25" s="37" t="s">
        <v>124</v>
      </c>
      <c r="M25" s="37" t="s">
        <v>45</v>
      </c>
      <c r="N25" s="38" t="s">
        <v>2</v>
      </c>
      <c r="O25" s="36" t="s">
        <v>46</v>
      </c>
      <c r="P25" s="37" t="s">
        <v>124</v>
      </c>
      <c r="Q25" s="37" t="s">
        <v>44</v>
      </c>
      <c r="R25" s="38" t="s">
        <v>6</v>
      </c>
      <c r="S25" s="36" t="s">
        <v>46</v>
      </c>
      <c r="T25" s="38" t="s">
        <v>2</v>
      </c>
    </row>
    <row r="26" spans="1:20" ht="14.25">
      <c r="A26" s="35">
        <v>26</v>
      </c>
      <c r="B26" s="43" t="s">
        <v>114</v>
      </c>
      <c r="C26" s="36" t="s">
        <v>3</v>
      </c>
      <c r="D26" s="37" t="s">
        <v>4</v>
      </c>
      <c r="E26" s="38" t="s">
        <v>5</v>
      </c>
      <c r="F26" s="36" t="s">
        <v>167</v>
      </c>
      <c r="G26" s="38" t="s">
        <v>165</v>
      </c>
      <c r="H26" s="35" t="s">
        <v>0</v>
      </c>
      <c r="I26" s="36" t="s">
        <v>43</v>
      </c>
      <c r="J26" s="38" t="s">
        <v>6</v>
      </c>
      <c r="K26" s="36" t="s">
        <v>43</v>
      </c>
      <c r="L26" s="37" t="s">
        <v>124</v>
      </c>
      <c r="M26" s="37" t="s">
        <v>45</v>
      </c>
      <c r="N26" s="38" t="s">
        <v>2</v>
      </c>
      <c r="O26" s="36" t="s">
        <v>46</v>
      </c>
      <c r="P26" s="37" t="s">
        <v>124</v>
      </c>
      <c r="Q26" s="37" t="s">
        <v>44</v>
      </c>
      <c r="R26" s="38" t="s">
        <v>2</v>
      </c>
      <c r="S26" s="36" t="s">
        <v>45</v>
      </c>
      <c r="T26" s="38" t="s">
        <v>2</v>
      </c>
    </row>
    <row r="27" spans="1:20" ht="14.25">
      <c r="A27" s="35">
        <v>27</v>
      </c>
      <c r="B27" s="43" t="s">
        <v>115</v>
      </c>
      <c r="C27" s="36" t="s">
        <v>0</v>
      </c>
      <c r="D27" s="37" t="s">
        <v>1</v>
      </c>
      <c r="E27" s="38" t="s">
        <v>2</v>
      </c>
      <c r="F27" s="36" t="s">
        <v>173</v>
      </c>
      <c r="G27" s="38" t="s">
        <v>165</v>
      </c>
      <c r="H27" s="35" t="s">
        <v>5</v>
      </c>
      <c r="I27" s="36" t="s">
        <v>46</v>
      </c>
      <c r="J27" s="38" t="s">
        <v>3</v>
      </c>
      <c r="K27" s="36" t="s">
        <v>43</v>
      </c>
      <c r="L27" s="37" t="s">
        <v>124</v>
      </c>
      <c r="M27" s="37" t="s">
        <v>45</v>
      </c>
      <c r="N27" s="38" t="s">
        <v>3</v>
      </c>
      <c r="O27" s="36" t="s">
        <v>46</v>
      </c>
      <c r="P27" s="37" t="s">
        <v>124</v>
      </c>
      <c r="Q27" s="37" t="s">
        <v>44</v>
      </c>
      <c r="R27" s="38" t="s">
        <v>6</v>
      </c>
      <c r="S27" s="36" t="s">
        <v>45</v>
      </c>
      <c r="T27" s="38" t="s">
        <v>6</v>
      </c>
    </row>
    <row r="28" spans="1:20" ht="14.25">
      <c r="A28" s="35">
        <v>28</v>
      </c>
      <c r="B28" s="43" t="s">
        <v>116</v>
      </c>
      <c r="C28" s="36" t="s">
        <v>6</v>
      </c>
      <c r="D28" s="37" t="s">
        <v>7</v>
      </c>
      <c r="E28" s="38" t="s">
        <v>8</v>
      </c>
      <c r="F28" s="36" t="s">
        <v>167</v>
      </c>
      <c r="G28" s="38" t="s">
        <v>175</v>
      </c>
      <c r="H28" s="35" t="s">
        <v>3</v>
      </c>
      <c r="I28" s="36" t="s">
        <v>43</v>
      </c>
      <c r="J28" s="38" t="s">
        <v>0</v>
      </c>
      <c r="K28" s="36" t="s">
        <v>46</v>
      </c>
      <c r="L28" s="37" t="s">
        <v>124</v>
      </c>
      <c r="M28" s="37" t="s">
        <v>44</v>
      </c>
      <c r="N28" s="38" t="s">
        <v>0</v>
      </c>
      <c r="O28" s="36" t="s">
        <v>43</v>
      </c>
      <c r="P28" s="37" t="s">
        <v>124</v>
      </c>
      <c r="Q28" s="37" t="s">
        <v>45</v>
      </c>
      <c r="R28" s="38" t="s">
        <v>5</v>
      </c>
      <c r="S28" s="36" t="s">
        <v>46</v>
      </c>
      <c r="T28" s="38" t="s">
        <v>0</v>
      </c>
    </row>
    <row r="29" spans="1:20" ht="22.5">
      <c r="A29" s="35">
        <v>29</v>
      </c>
      <c r="B29" s="43" t="s">
        <v>117</v>
      </c>
      <c r="C29" s="36" t="s">
        <v>0</v>
      </c>
      <c r="D29" s="37" t="s">
        <v>1</v>
      </c>
      <c r="E29" s="38" t="s">
        <v>2</v>
      </c>
      <c r="F29" s="36" t="s">
        <v>173</v>
      </c>
      <c r="G29" s="38" t="s">
        <v>165</v>
      </c>
      <c r="H29" s="35" t="s">
        <v>8</v>
      </c>
      <c r="I29" s="36" t="s">
        <v>44</v>
      </c>
      <c r="J29" s="38" t="s">
        <v>5</v>
      </c>
      <c r="K29" s="36" t="s">
        <v>43</v>
      </c>
      <c r="L29" s="37" t="s">
        <v>124</v>
      </c>
      <c r="M29" s="37" t="s">
        <v>45</v>
      </c>
      <c r="N29" s="38" t="s">
        <v>5</v>
      </c>
      <c r="O29" s="36" t="s">
        <v>46</v>
      </c>
      <c r="P29" s="37" t="s">
        <v>124</v>
      </c>
      <c r="Q29" s="37" t="s">
        <v>44</v>
      </c>
      <c r="R29" s="38" t="s">
        <v>3</v>
      </c>
      <c r="S29" s="36" t="s">
        <v>43</v>
      </c>
      <c r="T29" s="38" t="s">
        <v>3</v>
      </c>
    </row>
    <row r="30" spans="1:20" ht="14.25">
      <c r="A30" s="35">
        <v>30</v>
      </c>
      <c r="B30" s="43" t="s">
        <v>30</v>
      </c>
      <c r="C30" s="36" t="s">
        <v>6</v>
      </c>
      <c r="D30" s="37" t="s">
        <v>7</v>
      </c>
      <c r="E30" s="38" t="s">
        <v>8</v>
      </c>
      <c r="F30" s="36" t="s">
        <v>172</v>
      </c>
      <c r="G30" s="38" t="s">
        <v>169</v>
      </c>
      <c r="H30" s="35" t="s">
        <v>3</v>
      </c>
      <c r="I30" s="36" t="s">
        <v>43</v>
      </c>
      <c r="J30" s="38" t="s">
        <v>5</v>
      </c>
      <c r="K30" s="36" t="s">
        <v>46</v>
      </c>
      <c r="L30" s="37" t="s">
        <v>124</v>
      </c>
      <c r="M30" s="37" t="s">
        <v>44</v>
      </c>
      <c r="N30" s="38" t="s">
        <v>5</v>
      </c>
      <c r="O30" s="36" t="s">
        <v>43</v>
      </c>
      <c r="P30" s="37" t="s">
        <v>124</v>
      </c>
      <c r="Q30" s="37" t="s">
        <v>45</v>
      </c>
      <c r="R30" s="38" t="s">
        <v>2</v>
      </c>
      <c r="S30" s="36" t="s">
        <v>46</v>
      </c>
      <c r="T30" s="38" t="s">
        <v>2</v>
      </c>
    </row>
    <row r="31" spans="1:20" ht="14.25">
      <c r="A31" s="35">
        <v>31</v>
      </c>
      <c r="B31" s="43" t="s">
        <v>49</v>
      </c>
      <c r="C31" s="36" t="s">
        <v>3</v>
      </c>
      <c r="D31" s="37" t="s">
        <v>4</v>
      </c>
      <c r="E31" s="38" t="s">
        <v>5</v>
      </c>
      <c r="F31" s="36" t="s">
        <v>172</v>
      </c>
      <c r="G31" s="38" t="s">
        <v>165</v>
      </c>
      <c r="H31" s="35" t="s">
        <v>0</v>
      </c>
      <c r="I31" s="36" t="s">
        <v>43</v>
      </c>
      <c r="J31" s="38" t="s">
        <v>6</v>
      </c>
      <c r="K31" s="36" t="s">
        <v>46</v>
      </c>
      <c r="L31" s="37" t="s">
        <v>124</v>
      </c>
      <c r="M31" s="37" t="s">
        <v>44</v>
      </c>
      <c r="N31" s="38" t="s">
        <v>2</v>
      </c>
      <c r="O31" s="36" t="s">
        <v>43</v>
      </c>
      <c r="P31" s="37" t="s">
        <v>124</v>
      </c>
      <c r="Q31" s="37" t="s">
        <v>45</v>
      </c>
      <c r="R31" s="38" t="s">
        <v>2</v>
      </c>
      <c r="S31" s="36" t="s">
        <v>44</v>
      </c>
      <c r="T31" s="38" t="s">
        <v>6</v>
      </c>
    </row>
    <row r="32" spans="1:20" ht="14.25">
      <c r="A32" s="35">
        <v>32</v>
      </c>
      <c r="B32" s="43" t="s">
        <v>32</v>
      </c>
      <c r="C32" s="36" t="s">
        <v>0</v>
      </c>
      <c r="D32" s="37" t="s">
        <v>1</v>
      </c>
      <c r="E32" s="38" t="s">
        <v>2</v>
      </c>
      <c r="F32" s="36" t="s">
        <v>170</v>
      </c>
      <c r="G32" s="38" t="s">
        <v>175</v>
      </c>
      <c r="H32" s="35" t="s">
        <v>5</v>
      </c>
      <c r="I32" s="36" t="s">
        <v>46</v>
      </c>
      <c r="J32" s="38" t="s">
        <v>3</v>
      </c>
      <c r="K32" s="36" t="s">
        <v>43</v>
      </c>
      <c r="L32" s="37" t="s">
        <v>124</v>
      </c>
      <c r="M32" s="37" t="s">
        <v>45</v>
      </c>
      <c r="N32" s="38" t="s">
        <v>3</v>
      </c>
      <c r="O32" s="36" t="s">
        <v>46</v>
      </c>
      <c r="P32" s="37" t="s">
        <v>124</v>
      </c>
      <c r="Q32" s="37" t="s">
        <v>44</v>
      </c>
      <c r="R32" s="38" t="s">
        <v>6</v>
      </c>
      <c r="S32" s="36" t="s">
        <v>43</v>
      </c>
      <c r="T32" s="38" t="s">
        <v>6</v>
      </c>
    </row>
    <row r="33" spans="1:20" ht="14.25">
      <c r="A33" s="35">
        <v>33</v>
      </c>
      <c r="B33" s="43" t="s">
        <v>33</v>
      </c>
      <c r="C33" s="36" t="s">
        <v>6</v>
      </c>
      <c r="D33" s="37" t="s">
        <v>7</v>
      </c>
      <c r="E33" s="38" t="s">
        <v>8</v>
      </c>
      <c r="F33" s="36" t="s">
        <v>167</v>
      </c>
      <c r="G33" s="38" t="s">
        <v>174</v>
      </c>
      <c r="H33" s="35" t="s">
        <v>5</v>
      </c>
      <c r="I33" s="36" t="s">
        <v>43</v>
      </c>
      <c r="J33" s="38" t="s">
        <v>0</v>
      </c>
      <c r="K33" s="36" t="s">
        <v>46</v>
      </c>
      <c r="L33" s="37" t="s">
        <v>124</v>
      </c>
      <c r="M33" s="37" t="s">
        <v>44</v>
      </c>
      <c r="N33" s="38" t="s">
        <v>0</v>
      </c>
      <c r="O33" s="36" t="s">
        <v>46</v>
      </c>
      <c r="P33" s="37" t="s">
        <v>124</v>
      </c>
      <c r="Q33" s="37" t="s">
        <v>44</v>
      </c>
      <c r="R33" s="38" t="s">
        <v>2</v>
      </c>
      <c r="S33" s="36" t="s">
        <v>43</v>
      </c>
      <c r="T33" s="38" t="s">
        <v>2</v>
      </c>
    </row>
    <row r="34" spans="1:20" ht="14.25">
      <c r="A34" s="35">
        <v>34</v>
      </c>
      <c r="B34" s="43" t="s">
        <v>35</v>
      </c>
      <c r="C34" s="36" t="s">
        <v>6</v>
      </c>
      <c r="D34" s="37" t="s">
        <v>7</v>
      </c>
      <c r="E34" s="38" t="s">
        <v>8</v>
      </c>
      <c r="F34" s="36" t="s">
        <v>172</v>
      </c>
      <c r="G34" s="38" t="s">
        <v>174</v>
      </c>
      <c r="H34" s="35" t="s">
        <v>3</v>
      </c>
      <c r="I34" s="36" t="s">
        <v>43</v>
      </c>
      <c r="J34" s="38" t="s">
        <v>2</v>
      </c>
      <c r="K34" s="36" t="s">
        <v>46</v>
      </c>
      <c r="L34" s="37" t="s">
        <v>124</v>
      </c>
      <c r="M34" s="37" t="s">
        <v>44</v>
      </c>
      <c r="N34" s="38" t="s">
        <v>2</v>
      </c>
      <c r="O34" s="36" t="s">
        <v>43</v>
      </c>
      <c r="P34" s="37" t="s">
        <v>124</v>
      </c>
      <c r="Q34" s="37" t="s">
        <v>45</v>
      </c>
      <c r="R34" s="38" t="s">
        <v>0</v>
      </c>
      <c r="S34" s="36" t="s">
        <v>46</v>
      </c>
      <c r="T34" s="38" t="s">
        <v>0</v>
      </c>
    </row>
    <row r="35" spans="1:20" ht="14.25">
      <c r="A35" s="35">
        <v>35</v>
      </c>
      <c r="B35" s="43" t="s">
        <v>118</v>
      </c>
      <c r="C35" s="36" t="s">
        <v>3</v>
      </c>
      <c r="D35" s="37" t="s">
        <v>4</v>
      </c>
      <c r="E35" s="38" t="s">
        <v>5</v>
      </c>
      <c r="F35" s="36" t="s">
        <v>167</v>
      </c>
      <c r="G35" s="38" t="s">
        <v>169</v>
      </c>
      <c r="H35" s="35" t="s">
        <v>6</v>
      </c>
      <c r="I35" s="36" t="s">
        <v>46</v>
      </c>
      <c r="J35" s="38" t="s">
        <v>0</v>
      </c>
      <c r="K35" s="36" t="s">
        <v>43</v>
      </c>
      <c r="L35" s="37" t="s">
        <v>124</v>
      </c>
      <c r="M35" s="37" t="s">
        <v>45</v>
      </c>
      <c r="N35" s="38" t="s">
        <v>0</v>
      </c>
      <c r="O35" s="36" t="s">
        <v>46</v>
      </c>
      <c r="P35" s="37" t="s">
        <v>124</v>
      </c>
      <c r="Q35" s="37" t="s">
        <v>44</v>
      </c>
      <c r="R35" s="38" t="s">
        <v>2</v>
      </c>
      <c r="S35" s="36" t="s">
        <v>45</v>
      </c>
      <c r="T35" s="38" t="s">
        <v>2</v>
      </c>
    </row>
    <row r="36" spans="1:20" ht="14.25">
      <c r="A36" s="35">
        <v>36</v>
      </c>
      <c r="B36" s="43" t="s">
        <v>119</v>
      </c>
      <c r="C36" s="36" t="s">
        <v>6</v>
      </c>
      <c r="D36" s="37" t="s">
        <v>7</v>
      </c>
      <c r="E36" s="38" t="s">
        <v>8</v>
      </c>
      <c r="F36" s="36" t="s">
        <v>172</v>
      </c>
      <c r="G36" s="38" t="s">
        <v>175</v>
      </c>
      <c r="H36" s="35" t="s">
        <v>0</v>
      </c>
      <c r="I36" s="36" t="s">
        <v>46</v>
      </c>
      <c r="J36" s="38" t="s">
        <v>5</v>
      </c>
      <c r="K36" s="36" t="s">
        <v>43</v>
      </c>
      <c r="L36" s="37" t="s">
        <v>124</v>
      </c>
      <c r="M36" s="37" t="s">
        <v>45</v>
      </c>
      <c r="N36" s="38" t="s">
        <v>5</v>
      </c>
      <c r="O36" s="36" t="s">
        <v>43</v>
      </c>
      <c r="P36" s="37" t="s">
        <v>124</v>
      </c>
      <c r="Q36" s="37" t="s">
        <v>45</v>
      </c>
      <c r="R36" s="38" t="s">
        <v>3</v>
      </c>
      <c r="S36" s="36" t="s">
        <v>46</v>
      </c>
      <c r="T36" s="38" t="s">
        <v>3</v>
      </c>
    </row>
    <row r="37" spans="1:20" ht="14.25">
      <c r="A37" s="35">
        <v>37</v>
      </c>
      <c r="B37" s="43" t="s">
        <v>120</v>
      </c>
      <c r="C37" s="36" t="s">
        <v>0</v>
      </c>
      <c r="D37" s="37" t="s">
        <v>1</v>
      </c>
      <c r="E37" s="38" t="s">
        <v>2</v>
      </c>
      <c r="F37" s="36" t="s">
        <v>172</v>
      </c>
      <c r="G37" s="38" t="s">
        <v>175</v>
      </c>
      <c r="H37" s="35" t="s">
        <v>5</v>
      </c>
      <c r="I37" s="36" t="s">
        <v>46</v>
      </c>
      <c r="J37" s="38" t="s">
        <v>6</v>
      </c>
      <c r="K37" s="36" t="s">
        <v>43</v>
      </c>
      <c r="L37" s="37" t="s">
        <v>124</v>
      </c>
      <c r="M37" s="37" t="s">
        <v>45</v>
      </c>
      <c r="N37" s="38" t="s">
        <v>6</v>
      </c>
      <c r="O37" s="36" t="s">
        <v>43</v>
      </c>
      <c r="P37" s="37" t="s">
        <v>124</v>
      </c>
      <c r="Q37" s="37" t="s">
        <v>45</v>
      </c>
      <c r="R37" s="38" t="s">
        <v>3</v>
      </c>
      <c r="S37" s="36" t="s">
        <v>44</v>
      </c>
      <c r="T37" s="38" t="s">
        <v>6</v>
      </c>
    </row>
    <row r="38" spans="1:20" ht="14.25">
      <c r="A38" s="35">
        <v>38</v>
      </c>
      <c r="B38" s="43" t="s">
        <v>121</v>
      </c>
      <c r="C38" s="36" t="s">
        <v>0</v>
      </c>
      <c r="D38" s="37" t="s">
        <v>1</v>
      </c>
      <c r="E38" s="38" t="s">
        <v>2</v>
      </c>
      <c r="F38" s="36" t="s">
        <v>173</v>
      </c>
      <c r="G38" s="38" t="s">
        <v>175</v>
      </c>
      <c r="H38" s="35" t="s">
        <v>8</v>
      </c>
      <c r="I38" s="36" t="s">
        <v>46</v>
      </c>
      <c r="J38" s="38" t="s">
        <v>3</v>
      </c>
      <c r="K38" s="36" t="s">
        <v>43</v>
      </c>
      <c r="L38" s="37" t="s">
        <v>124</v>
      </c>
      <c r="M38" s="37" t="s">
        <v>45</v>
      </c>
      <c r="N38" s="38" t="s">
        <v>3</v>
      </c>
      <c r="O38" s="36" t="s">
        <v>46</v>
      </c>
      <c r="P38" s="37" t="s">
        <v>124</v>
      </c>
      <c r="Q38" s="37" t="s">
        <v>44</v>
      </c>
      <c r="R38" s="38" t="s">
        <v>6</v>
      </c>
      <c r="S38" s="36" t="s">
        <v>45</v>
      </c>
      <c r="T38" s="38" t="s">
        <v>6</v>
      </c>
    </row>
    <row r="39" spans="1:20" ht="14.25">
      <c r="A39" s="35">
        <v>39</v>
      </c>
      <c r="B39" s="43" t="s">
        <v>31</v>
      </c>
      <c r="C39" s="36" t="s">
        <v>6</v>
      </c>
      <c r="D39" s="37" t="s">
        <v>7</v>
      </c>
      <c r="E39" s="38" t="s">
        <v>8</v>
      </c>
      <c r="F39" s="36" t="s">
        <v>172</v>
      </c>
      <c r="G39" s="38" t="s">
        <v>166</v>
      </c>
      <c r="H39" s="35" t="s">
        <v>3</v>
      </c>
      <c r="I39" s="36" t="s">
        <v>45</v>
      </c>
      <c r="J39" s="38" t="s">
        <v>0</v>
      </c>
      <c r="K39" s="36" t="s">
        <v>46</v>
      </c>
      <c r="L39" s="37" t="s">
        <v>124</v>
      </c>
      <c r="M39" s="37" t="s">
        <v>44</v>
      </c>
      <c r="N39" s="38" t="s">
        <v>2</v>
      </c>
      <c r="O39" s="36" t="s">
        <v>43</v>
      </c>
      <c r="P39" s="37" t="s">
        <v>124</v>
      </c>
      <c r="Q39" s="37" t="s">
        <v>45</v>
      </c>
      <c r="R39" s="38" t="s">
        <v>2</v>
      </c>
      <c r="S39" s="36" t="s">
        <v>46</v>
      </c>
      <c r="T39" s="38" t="s">
        <v>5</v>
      </c>
    </row>
    <row r="40" spans="1:20" ht="14.25">
      <c r="A40" s="35">
        <v>40</v>
      </c>
      <c r="B40" s="43" t="s">
        <v>34</v>
      </c>
      <c r="C40" s="36" t="s">
        <v>6</v>
      </c>
      <c r="D40" s="37" t="s">
        <v>7</v>
      </c>
      <c r="E40" s="38" t="s">
        <v>8</v>
      </c>
      <c r="F40" s="36" t="s">
        <v>167</v>
      </c>
      <c r="G40" s="38" t="s">
        <v>166</v>
      </c>
      <c r="H40" s="35" t="s">
        <v>3</v>
      </c>
      <c r="I40" s="36" t="s">
        <v>43</v>
      </c>
      <c r="J40" s="38" t="s">
        <v>5</v>
      </c>
      <c r="K40" s="36" t="s">
        <v>46</v>
      </c>
      <c r="L40" s="37" t="s">
        <v>124</v>
      </c>
      <c r="M40" s="37" t="s">
        <v>44</v>
      </c>
      <c r="N40" s="38" t="s">
        <v>0</v>
      </c>
      <c r="O40" s="36" t="s">
        <v>43</v>
      </c>
      <c r="P40" s="37" t="s">
        <v>124</v>
      </c>
      <c r="Q40" s="37" t="s">
        <v>45</v>
      </c>
      <c r="R40" s="38" t="s">
        <v>0</v>
      </c>
      <c r="S40" s="36" t="s">
        <v>46</v>
      </c>
      <c r="T40" s="38" t="s">
        <v>5</v>
      </c>
    </row>
  </sheetData>
  <sheetProtection/>
  <mergeCells count="6">
    <mergeCell ref="C1:E1"/>
    <mergeCell ref="S1:T1"/>
    <mergeCell ref="O1:R1"/>
    <mergeCell ref="K1:N1"/>
    <mergeCell ref="I1:J1"/>
    <mergeCell ref="F1:G1"/>
  </mergeCells>
  <printOptions/>
  <pageMargins left="0" right="0" top="0.7874015748031497" bottom="0" header="0.5118110236220472" footer="0.5118110236220472"/>
  <pageSetup horizontalDpi="300" verticalDpi="300" orientation="portrait" paperSize="9" r:id="rId1"/>
  <headerFooter alignWithMargins="0">
    <oddHeader>&amp;C&amp;"ＭＳ Ｐゴシック,太字"&amp;16 50音順地区別収集日一覧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8.875" style="6" bestFit="1" customWidth="1"/>
    <col min="2" max="2" width="13.375" style="6" bestFit="1" customWidth="1"/>
    <col min="3" max="3" width="16.375" style="6" bestFit="1" customWidth="1"/>
    <col min="4" max="4" width="12.625" style="6" bestFit="1" customWidth="1"/>
    <col min="5" max="6" width="8.875" style="6" bestFit="1" customWidth="1"/>
    <col min="7" max="16384" width="9.00390625" style="6" customWidth="1"/>
  </cols>
  <sheetData>
    <row r="1" spans="1:6" ht="17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41</v>
      </c>
    </row>
    <row r="2" spans="1:6" ht="19.5">
      <c r="A2" s="1" t="s">
        <v>3</v>
      </c>
      <c r="B2" s="1" t="s">
        <v>55</v>
      </c>
      <c r="C2" s="1" t="s">
        <v>56</v>
      </c>
      <c r="D2" s="1" t="s">
        <v>57</v>
      </c>
      <c r="E2" s="1" t="s">
        <v>19</v>
      </c>
      <c r="F2" s="2" t="s">
        <v>58</v>
      </c>
    </row>
    <row r="3" spans="1:6" ht="19.5">
      <c r="A3" s="1" t="s">
        <v>0</v>
      </c>
      <c r="B3" s="1" t="s">
        <v>59</v>
      </c>
      <c r="C3" s="1" t="s">
        <v>179</v>
      </c>
      <c r="D3" s="1" t="s">
        <v>60</v>
      </c>
      <c r="E3" s="1" t="s">
        <v>20</v>
      </c>
      <c r="F3" s="2" t="s">
        <v>61</v>
      </c>
    </row>
    <row r="4" spans="1:6" ht="19.5">
      <c r="A4" s="1" t="s">
        <v>6</v>
      </c>
      <c r="B4" s="1" t="s">
        <v>62</v>
      </c>
      <c r="C4" s="1" t="s">
        <v>63</v>
      </c>
      <c r="D4" s="1" t="s">
        <v>181</v>
      </c>
      <c r="E4" s="1" t="s">
        <v>21</v>
      </c>
      <c r="F4" s="2" t="s">
        <v>64</v>
      </c>
    </row>
    <row r="5" spans="1:6" ht="19.5">
      <c r="A5" s="1" t="s">
        <v>5</v>
      </c>
      <c r="B5" s="1" t="s">
        <v>65</v>
      </c>
      <c r="C5" s="1" t="s">
        <v>66</v>
      </c>
      <c r="D5" s="1" t="s">
        <v>67</v>
      </c>
      <c r="E5" s="1" t="s">
        <v>22</v>
      </c>
      <c r="F5" s="2" t="s">
        <v>68</v>
      </c>
    </row>
    <row r="6" spans="1:6" ht="19.5">
      <c r="A6" s="1" t="s">
        <v>2</v>
      </c>
      <c r="B6" s="1" t="s">
        <v>69</v>
      </c>
      <c r="C6" s="1" t="s">
        <v>70</v>
      </c>
      <c r="D6" s="1" t="s">
        <v>71</v>
      </c>
      <c r="E6" s="1" t="s">
        <v>23</v>
      </c>
      <c r="F6" s="2" t="s">
        <v>72</v>
      </c>
    </row>
    <row r="7" spans="1:6" ht="19.5">
      <c r="A7" s="1" t="s">
        <v>8</v>
      </c>
      <c r="B7" s="1" t="s">
        <v>73</v>
      </c>
      <c r="C7" s="1" t="s">
        <v>180</v>
      </c>
      <c r="D7" s="1" t="s">
        <v>182</v>
      </c>
      <c r="E7" s="1" t="s">
        <v>24</v>
      </c>
      <c r="F7" s="2" t="s">
        <v>74</v>
      </c>
    </row>
    <row r="8" spans="1:6" ht="19.5">
      <c r="A8" s="1" t="s">
        <v>26</v>
      </c>
      <c r="B8" s="1" t="s">
        <v>75</v>
      </c>
      <c r="C8" s="1" t="s">
        <v>76</v>
      </c>
      <c r="D8" s="1" t="s">
        <v>76</v>
      </c>
      <c r="E8" s="1" t="s">
        <v>25</v>
      </c>
      <c r="F8" s="2" t="s">
        <v>77</v>
      </c>
    </row>
    <row r="9" spans="1:6" ht="19.5">
      <c r="A9" s="4" t="s">
        <v>46</v>
      </c>
      <c r="B9" s="7" t="s">
        <v>86</v>
      </c>
      <c r="C9" s="9">
        <v>1</v>
      </c>
      <c r="D9" s="4" t="s">
        <v>78</v>
      </c>
      <c r="E9" s="4" t="s">
        <v>96</v>
      </c>
      <c r="F9" s="5" t="s">
        <v>82</v>
      </c>
    </row>
    <row r="10" spans="1:6" ht="19.5">
      <c r="A10" s="4" t="s">
        <v>43</v>
      </c>
      <c r="B10" s="7" t="s">
        <v>87</v>
      </c>
      <c r="C10" s="9">
        <v>2</v>
      </c>
      <c r="D10" s="4" t="s">
        <v>79</v>
      </c>
      <c r="E10" s="4" t="s">
        <v>97</v>
      </c>
      <c r="F10" s="5" t="s">
        <v>83</v>
      </c>
    </row>
    <row r="11" spans="1:6" ht="19.5">
      <c r="A11" s="4" t="s">
        <v>44</v>
      </c>
      <c r="B11" s="7" t="s">
        <v>88</v>
      </c>
      <c r="C11" s="9">
        <v>3</v>
      </c>
      <c r="D11" s="4" t="s">
        <v>80</v>
      </c>
      <c r="E11" s="4" t="s">
        <v>98</v>
      </c>
      <c r="F11" s="5" t="s">
        <v>84</v>
      </c>
    </row>
    <row r="12" spans="1:6" ht="19.5">
      <c r="A12" s="4" t="s">
        <v>45</v>
      </c>
      <c r="B12" s="7" t="s">
        <v>89</v>
      </c>
      <c r="C12" s="9">
        <v>4</v>
      </c>
      <c r="D12" s="4" t="s">
        <v>81</v>
      </c>
      <c r="E12" s="4" t="s">
        <v>99</v>
      </c>
      <c r="F12" s="5" t="s">
        <v>85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9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6.375" style="26" bestFit="1" customWidth="1"/>
    <col min="2" max="2" width="4.50390625" style="26" bestFit="1" customWidth="1"/>
    <col min="3" max="3" width="34.625" style="26" customWidth="1"/>
    <col min="4" max="13" width="4.375" style="12" customWidth="1"/>
    <col min="14" max="14" width="2.50390625" style="12" bestFit="1" customWidth="1"/>
    <col min="15" max="15" width="2.375" style="12" bestFit="1" customWidth="1"/>
    <col min="16" max="16" width="2.50390625" style="12" bestFit="1" customWidth="1"/>
    <col min="17" max="17" width="2.50390625" style="12" customWidth="1"/>
    <col min="18" max="18" width="2.50390625" style="12" bestFit="1" customWidth="1"/>
    <col min="19" max="20" width="4.625" style="12" customWidth="1"/>
    <col min="21" max="21" width="9.00390625" style="12" customWidth="1"/>
    <col min="22" max="22" width="3.00390625" style="12" bestFit="1" customWidth="1"/>
    <col min="23" max="23" width="4.125" style="12" bestFit="1" customWidth="1"/>
    <col min="24" max="24" width="3.00390625" style="12" bestFit="1" customWidth="1"/>
    <col min="25" max="25" width="2.75390625" style="12" bestFit="1" customWidth="1"/>
    <col min="26" max="26" width="3.00390625" style="12" bestFit="1" customWidth="1"/>
    <col min="27" max="27" width="4.125" style="12" bestFit="1" customWidth="1"/>
    <col min="28" max="28" width="3.00390625" style="12" bestFit="1" customWidth="1"/>
    <col min="29" max="29" width="2.75390625" style="12" bestFit="1" customWidth="1"/>
    <col min="30" max="30" width="3.00390625" style="12" bestFit="1" customWidth="1"/>
    <col min="31" max="31" width="4.125" style="12" bestFit="1" customWidth="1"/>
    <col min="32" max="32" width="3.00390625" style="12" bestFit="1" customWidth="1"/>
    <col min="33" max="33" width="4.125" style="12" bestFit="1" customWidth="1"/>
    <col min="34" max="16384" width="9.00390625" style="12" customWidth="1"/>
  </cols>
  <sheetData>
    <row r="1" spans="1:13" ht="18.75">
      <c r="A1" s="10" t="s">
        <v>50</v>
      </c>
      <c r="B1" s="11">
        <v>1</v>
      </c>
      <c r="C1" s="144" t="str">
        <f>VLOOKUP(B1,'地区別'!$A:$XFD,2,FALSE)</f>
        <v>暁1丁目
富士見公園以北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33" ht="18.75">
      <c r="A2" s="121" t="s">
        <v>14</v>
      </c>
      <c r="B2" s="122"/>
      <c r="C2" s="41"/>
      <c r="D2" s="13"/>
      <c r="E2" s="13"/>
      <c r="F2" s="13"/>
      <c r="G2" s="13"/>
      <c r="H2" s="13"/>
      <c r="I2" s="13"/>
      <c r="J2" s="13"/>
      <c r="K2" s="13"/>
      <c r="L2" s="13"/>
      <c r="M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13" ht="18.75">
      <c r="A3" s="125" t="s">
        <v>36</v>
      </c>
      <c r="B3" s="126"/>
      <c r="C3" s="127"/>
      <c r="D3" s="111" t="str">
        <f>VLOOKUP(B1,'地区別'!$A:$XFD,3,FALSE)</f>
        <v>月</v>
      </c>
      <c r="E3" s="112"/>
      <c r="F3" s="112"/>
      <c r="G3" s="112"/>
      <c r="H3" s="112" t="s">
        <v>1</v>
      </c>
      <c r="I3" s="112"/>
      <c r="J3" s="112" t="str">
        <f>VLOOKUP(B1,'地区別'!$A:$XFD,5,FALSE)</f>
        <v>木</v>
      </c>
      <c r="K3" s="112"/>
      <c r="L3" s="112"/>
      <c r="M3" s="113"/>
    </row>
    <row r="4" spans="1:13" ht="18.75">
      <c r="A4" s="131" t="s">
        <v>158</v>
      </c>
      <c r="B4" s="132"/>
      <c r="C4" s="133"/>
      <c r="D4" s="99" t="str">
        <f>VLOOKUP(B1,'地区別'!$A:$XFD,6,FALSE)</f>
        <v>第3</v>
      </c>
      <c r="E4" s="98"/>
      <c r="F4" s="98" t="str">
        <f>VLOOKUP(B1,'地区別'!$A:$XFD,7,FALSE)</f>
        <v>水</v>
      </c>
      <c r="G4" s="98"/>
      <c r="H4" s="98"/>
      <c r="I4" s="98"/>
      <c r="J4" s="98"/>
      <c r="K4" s="98"/>
      <c r="L4" s="98"/>
      <c r="M4" s="100"/>
    </row>
    <row r="5" spans="1:13" ht="18.75">
      <c r="A5" s="128" t="s">
        <v>138</v>
      </c>
      <c r="B5" s="129"/>
      <c r="C5" s="130"/>
      <c r="D5" s="99" t="str">
        <f>VLOOKUP(B1,'地区別'!$A:$XFD,8,FALSE)</f>
        <v>火</v>
      </c>
      <c r="E5" s="98"/>
      <c r="F5" s="98"/>
      <c r="G5" s="98"/>
      <c r="H5" s="98"/>
      <c r="I5" s="98"/>
      <c r="J5" s="98"/>
      <c r="K5" s="98"/>
      <c r="L5" s="98"/>
      <c r="M5" s="100"/>
    </row>
    <row r="6" spans="1:13" ht="18.75">
      <c r="A6" s="128" t="s">
        <v>140</v>
      </c>
      <c r="B6" s="129"/>
      <c r="C6" s="130"/>
      <c r="D6" s="99" t="str">
        <f>VLOOKUP(B1,'地区別'!$A:$XFD,9,FALSE)</f>
        <v>第2</v>
      </c>
      <c r="E6" s="98"/>
      <c r="F6" s="98" t="str">
        <f>VLOOKUP(B1,'地区別'!$A:$XFD,10,FALSE)</f>
        <v>金</v>
      </c>
      <c r="G6" s="98"/>
      <c r="H6" s="98"/>
      <c r="I6" s="98"/>
      <c r="J6" s="98"/>
      <c r="K6" s="98"/>
      <c r="L6" s="98"/>
      <c r="M6" s="100"/>
    </row>
    <row r="7" spans="1:13" ht="18.75">
      <c r="A7" s="128" t="s">
        <v>141</v>
      </c>
      <c r="B7" s="129"/>
      <c r="C7" s="130"/>
      <c r="D7" s="99" t="str">
        <f>VLOOKUP(B1,'地区別'!$A:$XFD,11,FALSE)</f>
        <v>第1</v>
      </c>
      <c r="E7" s="98"/>
      <c r="F7" s="17" t="s">
        <v>38</v>
      </c>
      <c r="G7" s="98" t="str">
        <f>VLOOKUP(B1,'地区別'!$A:$XFD,13,FALSE)</f>
        <v>第3</v>
      </c>
      <c r="H7" s="98"/>
      <c r="I7" s="98" t="str">
        <f>VLOOKUP(B1,'地区別'!$A:$XFD,14,FALSE)</f>
        <v>金</v>
      </c>
      <c r="J7" s="98"/>
      <c r="K7" s="98"/>
      <c r="L7" s="98"/>
      <c r="M7" s="100"/>
    </row>
    <row r="8" spans="1:13" ht="18.75">
      <c r="A8" s="128" t="s">
        <v>37</v>
      </c>
      <c r="B8" s="129"/>
      <c r="C8" s="130"/>
      <c r="D8" s="99" t="str">
        <f>VLOOKUP(B1,'地区別'!$A:$XFD,15,FALSE)</f>
        <v>第2</v>
      </c>
      <c r="E8" s="98"/>
      <c r="F8" s="17" t="s">
        <v>38</v>
      </c>
      <c r="G8" s="98" t="str">
        <f>VLOOKUP(B1,'地区別'!$A:$XFD,17,FALSE)</f>
        <v>第4</v>
      </c>
      <c r="H8" s="98"/>
      <c r="I8" s="98" t="str">
        <f>VLOOKUP(B1,'地区別'!$A:$XFD,18,FALSE)</f>
        <v>水</v>
      </c>
      <c r="J8" s="98"/>
      <c r="K8" s="98"/>
      <c r="L8" s="98"/>
      <c r="M8" s="100"/>
    </row>
    <row r="9" spans="1:13" ht="18.75">
      <c r="A9" s="139" t="s">
        <v>139</v>
      </c>
      <c r="B9" s="140"/>
      <c r="C9" s="141"/>
      <c r="D9" s="118" t="str">
        <f>VLOOKUP(B1,'地区別'!$A:$XFD,19,FALSE)</f>
        <v>第3</v>
      </c>
      <c r="E9" s="106"/>
      <c r="F9" s="115" t="str">
        <f>VLOOKUP(B1,'地区別'!$A:$XFD,20,FALSE)</f>
        <v>水</v>
      </c>
      <c r="G9" s="115"/>
      <c r="H9" s="115"/>
      <c r="I9" s="115"/>
      <c r="J9" s="115"/>
      <c r="K9" s="115"/>
      <c r="L9" s="115"/>
      <c r="M9" s="119"/>
    </row>
    <row r="10" spans="1:13" ht="18.75">
      <c r="A10" s="123" t="s">
        <v>15</v>
      </c>
      <c r="B10" s="124"/>
      <c r="C10" s="42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18.75">
      <c r="A11" s="142" t="s">
        <v>128</v>
      </c>
      <c r="B11" s="126"/>
      <c r="C11" s="127"/>
      <c r="D11" s="111" t="str">
        <f>VLOOKUP(D3,'曜日・何回'!$A:$XFD,2,FALSE)</f>
        <v>Monday</v>
      </c>
      <c r="E11" s="112"/>
      <c r="F11" s="112"/>
      <c r="G11" s="112"/>
      <c r="H11" s="112" t="s">
        <v>51</v>
      </c>
      <c r="I11" s="112"/>
      <c r="J11" s="112" t="str">
        <f>VLOOKUP(J3,'曜日・何回'!$A:$XFD,2,FALSE)</f>
        <v>Thursday</v>
      </c>
      <c r="K11" s="112"/>
      <c r="L11" s="112"/>
      <c r="M11" s="113"/>
    </row>
    <row r="12" spans="1:13" ht="18.75">
      <c r="A12" s="134" t="s">
        <v>159</v>
      </c>
      <c r="B12" s="135"/>
      <c r="C12" s="136"/>
      <c r="D12" s="99" t="str">
        <f>VLOOKUP(D4,'曜日・何回'!$A:$XFD,2,FALSE)</f>
        <v>3rd</v>
      </c>
      <c r="E12" s="98"/>
      <c r="F12" s="98" t="str">
        <f>VLOOKUP(F4,'曜日・何回'!$A:$XFD,2,FALSE)</f>
        <v>Wednesday</v>
      </c>
      <c r="G12" s="98"/>
      <c r="H12" s="98"/>
      <c r="I12" s="98"/>
      <c r="J12" s="98"/>
      <c r="K12" s="98"/>
      <c r="L12" s="98"/>
      <c r="M12" s="100"/>
    </row>
    <row r="13" spans="1:13" ht="18.75">
      <c r="A13" s="143" t="s">
        <v>143</v>
      </c>
      <c r="B13" s="129"/>
      <c r="C13" s="130"/>
      <c r="D13" s="101" t="str">
        <f>VLOOKUP(D5,'曜日・何回'!$A:$XFD,2,FALSE)</f>
        <v>Tuesday</v>
      </c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3" ht="18.75">
      <c r="A14" s="143" t="s">
        <v>145</v>
      </c>
      <c r="B14" s="129"/>
      <c r="C14" s="130"/>
      <c r="D14" s="99" t="str">
        <f>VLOOKUP(D6,'曜日・何回'!$A:$XFD,2,FALSE)</f>
        <v>2nd</v>
      </c>
      <c r="E14" s="98"/>
      <c r="F14" s="98" t="str">
        <f>VLOOKUP(F6,'曜日・何回'!$A:$XFD,2,FALSE)</f>
        <v>Friday</v>
      </c>
      <c r="G14" s="98"/>
      <c r="H14" s="98"/>
      <c r="I14" s="98"/>
      <c r="J14" s="98"/>
      <c r="K14" s="98"/>
      <c r="L14" s="98"/>
      <c r="M14" s="100"/>
    </row>
    <row r="15" spans="1:13" ht="18.75">
      <c r="A15" s="143" t="s">
        <v>146</v>
      </c>
      <c r="B15" s="129"/>
      <c r="C15" s="130"/>
      <c r="D15" s="99" t="str">
        <f>VLOOKUP(D7,'曜日・何回'!$A:$XFD,2,FALSE)</f>
        <v>1st</v>
      </c>
      <c r="E15" s="98"/>
      <c r="F15" s="17" t="s">
        <v>52</v>
      </c>
      <c r="G15" s="98" t="str">
        <f>VLOOKUP(G7,'曜日・何回'!$A:$XFD,2,FALSE)</f>
        <v>3rd</v>
      </c>
      <c r="H15" s="98"/>
      <c r="I15" s="98" t="str">
        <f>VLOOKUP(I7,'曜日・何回'!$A:$XFD,2,FALSE)</f>
        <v>Friday</v>
      </c>
      <c r="J15" s="98"/>
      <c r="K15" s="98"/>
      <c r="L15" s="98"/>
      <c r="M15" s="100"/>
    </row>
    <row r="16" spans="1:13" ht="18.75">
      <c r="A16" s="143" t="s">
        <v>144</v>
      </c>
      <c r="B16" s="129"/>
      <c r="C16" s="130"/>
      <c r="D16" s="99" t="str">
        <f>VLOOKUP(D8,'曜日・何回'!$A:$XFD,2,FALSE)</f>
        <v>2nd</v>
      </c>
      <c r="E16" s="98"/>
      <c r="F16" s="17" t="s">
        <v>52</v>
      </c>
      <c r="G16" s="98" t="str">
        <f>VLOOKUP(G8,'曜日・何回'!$A:$XFD,2,FALSE)</f>
        <v>4th</v>
      </c>
      <c r="H16" s="98"/>
      <c r="I16" s="98" t="str">
        <f>VLOOKUP(I8,'曜日・何回'!$A:$XFD,2,FALSE)</f>
        <v>Wednesday</v>
      </c>
      <c r="J16" s="98"/>
      <c r="K16" s="98"/>
      <c r="L16" s="98"/>
      <c r="M16" s="100"/>
    </row>
    <row r="17" spans="1:13" ht="18.75">
      <c r="A17" s="139" t="s">
        <v>147</v>
      </c>
      <c r="B17" s="140"/>
      <c r="C17" s="141"/>
      <c r="D17" s="118" t="str">
        <f>VLOOKUP(D9,'曜日・何回'!$A:$XFD,2,FALSE)</f>
        <v>3rd</v>
      </c>
      <c r="E17" s="106"/>
      <c r="F17" s="106" t="str">
        <f>VLOOKUP(F9,'曜日・何回'!$A:$XFD,2,FALSE)</f>
        <v>Wednesday</v>
      </c>
      <c r="G17" s="106"/>
      <c r="H17" s="106"/>
      <c r="I17" s="106"/>
      <c r="J17" s="106"/>
      <c r="K17" s="106"/>
      <c r="L17" s="106"/>
      <c r="M17" s="107"/>
    </row>
    <row r="18" spans="1:13" ht="18.75">
      <c r="A18" s="123" t="s">
        <v>18</v>
      </c>
      <c r="B18" s="124"/>
      <c r="C18" s="40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20.25">
      <c r="A19" s="142" t="s">
        <v>342</v>
      </c>
      <c r="B19" s="126"/>
      <c r="C19" s="127"/>
      <c r="D19" s="111" t="str">
        <f>VLOOKUP(D3,'曜日・何回'!$A:$XFD,5,FALSE)</f>
        <v>星期一</v>
      </c>
      <c r="E19" s="112"/>
      <c r="F19" s="112"/>
      <c r="G19" s="112"/>
      <c r="H19" s="112" t="s">
        <v>42</v>
      </c>
      <c r="I19" s="112"/>
      <c r="J19" s="112" t="str">
        <f>VLOOKUP(J3,'曜日・何回'!$A:$XFD,5,FALSE)</f>
        <v>星期四</v>
      </c>
      <c r="K19" s="112"/>
      <c r="L19" s="112"/>
      <c r="M19" s="113"/>
    </row>
    <row r="20" spans="1:13" ht="18.75">
      <c r="A20" s="134" t="s">
        <v>343</v>
      </c>
      <c r="B20" s="135"/>
      <c r="C20" s="136"/>
      <c r="D20" s="24" t="s">
        <v>95</v>
      </c>
      <c r="E20" s="31" t="str">
        <f>VLOOKUP(D4,'曜日・何回'!$A:$XFD,5,FALSE)</f>
        <v>三</v>
      </c>
      <c r="F20" s="30" t="s">
        <v>126</v>
      </c>
      <c r="G20" s="98" t="str">
        <f>VLOOKUP(F4,'曜日・何回'!$A:$XFD,5,FALSE)</f>
        <v>星期三</v>
      </c>
      <c r="H20" s="98"/>
      <c r="I20" s="98"/>
      <c r="J20" s="98"/>
      <c r="K20" s="98"/>
      <c r="L20" s="98"/>
      <c r="M20" s="100"/>
    </row>
    <row r="21" spans="1:13" ht="18.75">
      <c r="A21" s="128" t="s">
        <v>344</v>
      </c>
      <c r="B21" s="129"/>
      <c r="C21" s="130"/>
      <c r="D21" s="99" t="str">
        <f>VLOOKUP(D5,'曜日・何回'!$A:$XFD,5,FALSE)</f>
        <v>星期二</v>
      </c>
      <c r="E21" s="98"/>
      <c r="F21" s="98"/>
      <c r="G21" s="98"/>
      <c r="H21" s="98"/>
      <c r="I21" s="98"/>
      <c r="J21" s="98"/>
      <c r="K21" s="98"/>
      <c r="L21" s="98"/>
      <c r="M21" s="100"/>
    </row>
    <row r="22" spans="1:13" ht="20.25">
      <c r="A22" s="145" t="s">
        <v>127</v>
      </c>
      <c r="B22" s="129"/>
      <c r="C22" s="130"/>
      <c r="D22" s="24" t="s">
        <v>95</v>
      </c>
      <c r="E22" s="31" t="str">
        <f>VLOOKUP(D6,'曜日・何回'!$A:$XFD,5,FALSE)</f>
        <v>二</v>
      </c>
      <c r="F22" s="30" t="s">
        <v>126</v>
      </c>
      <c r="G22" s="98" t="str">
        <f>VLOOKUP(F6,'曜日・何回'!$A:$XFD,5,FALSE)</f>
        <v>星期五</v>
      </c>
      <c r="H22" s="98"/>
      <c r="I22" s="98"/>
      <c r="J22" s="98"/>
      <c r="K22" s="98"/>
      <c r="L22" s="98"/>
      <c r="M22" s="100"/>
    </row>
    <row r="23" spans="1:13" ht="18.75">
      <c r="A23" s="143" t="s">
        <v>54</v>
      </c>
      <c r="B23" s="129"/>
      <c r="C23" s="130"/>
      <c r="D23" s="24" t="s">
        <v>95</v>
      </c>
      <c r="E23" s="31" t="str">
        <f>VLOOKUP(D7,'曜日・何回'!$A:$XFD,5,FALSE)</f>
        <v>一</v>
      </c>
      <c r="F23" s="17" t="s">
        <v>124</v>
      </c>
      <c r="G23" s="23" t="str">
        <f>VLOOKUP(G7,'曜日・何回'!$A:$XFD,5,FALSE)</f>
        <v>三</v>
      </c>
      <c r="H23" s="30" t="s">
        <v>126</v>
      </c>
      <c r="I23" s="98" t="str">
        <f>VLOOKUP(I7,'曜日・何回'!$A:$XFD,5,FALSE)</f>
        <v>星期五</v>
      </c>
      <c r="J23" s="98"/>
      <c r="K23" s="98"/>
      <c r="L23" s="98"/>
      <c r="M23" s="100"/>
    </row>
    <row r="24" spans="1:13" ht="18.75">
      <c r="A24" s="143" t="s">
        <v>40</v>
      </c>
      <c r="B24" s="129"/>
      <c r="C24" s="130"/>
      <c r="D24" s="24" t="s">
        <v>95</v>
      </c>
      <c r="E24" s="31" t="str">
        <f>VLOOKUP(D8,'曜日・何回'!$A:$XFD,5,FALSE)</f>
        <v>二</v>
      </c>
      <c r="F24" s="17" t="s">
        <v>124</v>
      </c>
      <c r="G24" s="23" t="str">
        <f>VLOOKUP(G8,'曜日・何回'!$A:$XFD,5,FALSE)</f>
        <v>四</v>
      </c>
      <c r="H24" s="30" t="s">
        <v>126</v>
      </c>
      <c r="I24" s="98" t="str">
        <f>VLOOKUP(I8,'曜日・何回'!$A:$XFD,5,FALSE)</f>
        <v>星期三</v>
      </c>
      <c r="J24" s="98"/>
      <c r="K24" s="98"/>
      <c r="L24" s="98"/>
      <c r="M24" s="100"/>
    </row>
    <row r="25" spans="1:13" ht="20.25">
      <c r="A25" s="139" t="s">
        <v>345</v>
      </c>
      <c r="B25" s="140"/>
      <c r="C25" s="141"/>
      <c r="D25" s="24" t="s">
        <v>95</v>
      </c>
      <c r="E25" s="32" t="str">
        <f>VLOOKUP(D9,'曜日・何回'!$A:$XFD,5,FALSE)</f>
        <v>三</v>
      </c>
      <c r="F25" s="30" t="s">
        <v>126</v>
      </c>
      <c r="G25" s="106" t="str">
        <f>VLOOKUP(F9,'曜日・何回'!$A:$XFD,5,FALSE)</f>
        <v>星期三</v>
      </c>
      <c r="H25" s="106"/>
      <c r="I25" s="106"/>
      <c r="J25" s="106"/>
      <c r="K25" s="106"/>
      <c r="L25" s="106"/>
      <c r="M25" s="107"/>
    </row>
    <row r="26" spans="1:13" ht="18.75">
      <c r="A26" s="123" t="s">
        <v>27</v>
      </c>
      <c r="B26" s="124"/>
      <c r="C26" s="40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8.75">
      <c r="A27" s="142" t="s">
        <v>153</v>
      </c>
      <c r="B27" s="126"/>
      <c r="C27" s="127"/>
      <c r="D27" s="111" t="str">
        <f>VLOOKUP(D3,'曜日・何回'!$A:$XFD,3,FALSE)</f>
        <v>Segunda-feira</v>
      </c>
      <c r="E27" s="112"/>
      <c r="F27" s="112"/>
      <c r="G27" s="112"/>
      <c r="H27" s="112" t="s">
        <v>47</v>
      </c>
      <c r="I27" s="112"/>
      <c r="J27" s="112" t="str">
        <f>VLOOKUP(J3,'曜日・何回'!$A:$XFD,3,FALSE)</f>
        <v>Quinta-feira</v>
      </c>
      <c r="K27" s="112"/>
      <c r="L27" s="112"/>
      <c r="M27" s="113"/>
    </row>
    <row r="28" spans="1:13" ht="21.75">
      <c r="A28" s="134" t="s">
        <v>161</v>
      </c>
      <c r="B28" s="135"/>
      <c r="C28" s="136"/>
      <c r="D28" s="28">
        <f>VLOOKUP(D4,'曜日・何回'!$A:$XFD,3,FALSE)</f>
        <v>3</v>
      </c>
      <c r="E28" s="22" t="s">
        <v>90</v>
      </c>
      <c r="F28" s="98" t="str">
        <f>VLOOKUP(F4,'曜日・何回'!$A:$XFD,3,FALSE)</f>
        <v>Quarta-feira</v>
      </c>
      <c r="G28" s="98"/>
      <c r="H28" s="98"/>
      <c r="I28" s="98"/>
      <c r="J28" s="98"/>
      <c r="K28" s="98"/>
      <c r="L28" s="98"/>
      <c r="M28" s="100"/>
    </row>
    <row r="29" spans="1:13" ht="18.75">
      <c r="A29" s="128" t="s">
        <v>154</v>
      </c>
      <c r="B29" s="129"/>
      <c r="C29" s="130"/>
      <c r="D29" s="101" t="str">
        <f>VLOOKUP(D5,'曜日・何回'!$A:$XFD,3,FALSE)</f>
        <v>Terça-feira</v>
      </c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3" ht="26.25">
      <c r="A30" s="143" t="s">
        <v>156</v>
      </c>
      <c r="B30" s="129"/>
      <c r="C30" s="130"/>
      <c r="D30" s="28">
        <f>VLOOKUP(D6,'曜日・何回'!$A:$XFD,3,FALSE)</f>
        <v>2</v>
      </c>
      <c r="E30" s="22" t="s">
        <v>90</v>
      </c>
      <c r="F30" s="98" t="str">
        <f>VLOOKUP(F6,'曜日・何回'!$A:$XFD,3,FALSE)</f>
        <v>Sexta-feira</v>
      </c>
      <c r="G30" s="98"/>
      <c r="H30" s="98"/>
      <c r="I30" s="98"/>
      <c r="J30" s="98"/>
      <c r="K30" s="98"/>
      <c r="L30" s="98"/>
      <c r="M30" s="100"/>
    </row>
    <row r="31" spans="1:13" ht="21.75">
      <c r="A31" s="143" t="s">
        <v>177</v>
      </c>
      <c r="B31" s="129"/>
      <c r="C31" s="130"/>
      <c r="D31" s="28">
        <f>VLOOKUP(D7,'曜日・何回'!$A:$XFD,3,FALSE)</f>
        <v>1</v>
      </c>
      <c r="E31" s="22" t="s">
        <v>90</v>
      </c>
      <c r="F31" s="17" t="s">
        <v>53</v>
      </c>
      <c r="G31" s="27">
        <f>VLOOKUP(G7,'曜日・何回'!$A:$XFD,3,FALSE)</f>
        <v>3</v>
      </c>
      <c r="H31" s="22" t="s">
        <v>90</v>
      </c>
      <c r="I31" s="98" t="str">
        <f>VLOOKUP(I7,'曜日・何回'!$A:$XFD,3,FALSE)</f>
        <v>Sexta-feira</v>
      </c>
      <c r="J31" s="98"/>
      <c r="K31" s="98"/>
      <c r="L31" s="98"/>
      <c r="M31" s="100"/>
    </row>
    <row r="32" spans="1:13" ht="21.75">
      <c r="A32" s="143" t="s">
        <v>155</v>
      </c>
      <c r="B32" s="129"/>
      <c r="C32" s="130"/>
      <c r="D32" s="28">
        <f>VLOOKUP(D8,'曜日・何回'!$A:$XFD,3,FALSE)</f>
        <v>2</v>
      </c>
      <c r="E32" s="22" t="s">
        <v>90</v>
      </c>
      <c r="F32" s="17" t="s">
        <v>53</v>
      </c>
      <c r="G32" s="27">
        <f>VLOOKUP(G8,'曜日・何回'!$A:$XFD,3,FALSE)</f>
        <v>4</v>
      </c>
      <c r="H32" s="22" t="s">
        <v>90</v>
      </c>
      <c r="I32" s="98" t="str">
        <f>VLOOKUP(I8,'曜日・何回'!$A:$XFD,3,FALSE)</f>
        <v>Quarta-feira</v>
      </c>
      <c r="J32" s="98"/>
      <c r="K32" s="98"/>
      <c r="L32" s="98"/>
      <c r="M32" s="100"/>
    </row>
    <row r="33" spans="1:13" ht="21.75">
      <c r="A33" s="139" t="s">
        <v>157</v>
      </c>
      <c r="B33" s="140"/>
      <c r="C33" s="141"/>
      <c r="D33" s="29">
        <f>VLOOKUP(D9,'曜日・何回'!$A:$XFD,3,FALSE)</f>
        <v>3</v>
      </c>
      <c r="E33" s="44" t="s">
        <v>90</v>
      </c>
      <c r="F33" s="106" t="str">
        <f>VLOOKUP(F9,'曜日・何回'!$A:$XFD,3,FALSE)</f>
        <v>Quarta-feira</v>
      </c>
      <c r="G33" s="106"/>
      <c r="H33" s="106"/>
      <c r="I33" s="106"/>
      <c r="J33" s="106"/>
      <c r="K33" s="106"/>
      <c r="L33" s="106"/>
      <c r="M33" s="107"/>
    </row>
    <row r="34" spans="1:13" ht="18.75">
      <c r="A34" s="123" t="s">
        <v>39</v>
      </c>
      <c r="B34" s="124"/>
      <c r="C34" s="40"/>
      <c r="D34" s="18"/>
      <c r="E34" s="18"/>
      <c r="F34" s="18"/>
      <c r="G34" s="18"/>
      <c r="H34" s="18"/>
      <c r="I34" s="18"/>
      <c r="J34" s="18"/>
      <c r="K34" s="18"/>
      <c r="L34" s="18"/>
      <c r="M34" s="19"/>
    </row>
    <row r="35" spans="1:13" ht="25.5">
      <c r="A35" s="148" t="s">
        <v>91</v>
      </c>
      <c r="B35" s="126"/>
      <c r="C35" s="127"/>
      <c r="D35" s="120" t="str">
        <f>VLOOKUP(D3,'曜日・何回'!$A:$XFD,6,FALSE)</f>
        <v>월요일</v>
      </c>
      <c r="E35" s="109"/>
      <c r="F35" s="109"/>
      <c r="G35" s="109"/>
      <c r="H35" s="109" t="s">
        <v>42</v>
      </c>
      <c r="I35" s="109"/>
      <c r="J35" s="109" t="str">
        <f>VLOOKUP(J3,'曜日・何回'!$A:$XFD,6,FALSE)</f>
        <v>목요일</v>
      </c>
      <c r="K35" s="109"/>
      <c r="L35" s="109"/>
      <c r="M35" s="110"/>
    </row>
    <row r="36" spans="1:13" ht="26.25">
      <c r="A36" s="149" t="s">
        <v>346</v>
      </c>
      <c r="B36" s="129"/>
      <c r="C36" s="130"/>
      <c r="D36" s="104" t="str">
        <f>VLOOKUP(D4,'曜日・何回'!$A:$XFD,6,FALSE)</f>
        <v>제３</v>
      </c>
      <c r="E36" s="105"/>
      <c r="F36" s="105" t="str">
        <f>VLOOKUP(F4,'曜日・何回'!$A:$XFD,6,FALSE)</f>
        <v>수요일</v>
      </c>
      <c r="G36" s="105"/>
      <c r="H36" s="105"/>
      <c r="I36" s="105"/>
      <c r="J36" s="105"/>
      <c r="K36" s="105"/>
      <c r="L36" s="105"/>
      <c r="M36" s="108"/>
    </row>
    <row r="37" spans="1:13" ht="26.25">
      <c r="A37" s="149" t="s">
        <v>347</v>
      </c>
      <c r="B37" s="129"/>
      <c r="C37" s="130"/>
      <c r="D37" s="104" t="str">
        <f>VLOOKUP(D5,'曜日・何回'!$A:$XFD,6,FALSE)</f>
        <v>화요일</v>
      </c>
      <c r="E37" s="105"/>
      <c r="F37" s="105"/>
      <c r="G37" s="105"/>
      <c r="H37" s="105"/>
      <c r="I37" s="105"/>
      <c r="J37" s="105"/>
      <c r="K37" s="105"/>
      <c r="L37" s="105"/>
      <c r="M37" s="108"/>
    </row>
    <row r="38" spans="1:13" ht="25.5">
      <c r="A38" s="146" t="s">
        <v>93</v>
      </c>
      <c r="B38" s="129"/>
      <c r="C38" s="130"/>
      <c r="D38" s="104" t="str">
        <f>VLOOKUP(D6,'曜日・何回'!$A:$XFD,6,FALSE)</f>
        <v>제２</v>
      </c>
      <c r="E38" s="105"/>
      <c r="F38" s="105" t="str">
        <f>VLOOKUP(F6,'曜日・何回'!$A:$XFD,6,FALSE)</f>
        <v>금요일</v>
      </c>
      <c r="G38" s="105"/>
      <c r="H38" s="105"/>
      <c r="I38" s="105"/>
      <c r="J38" s="105"/>
      <c r="K38" s="105"/>
      <c r="L38" s="105"/>
      <c r="M38" s="108"/>
    </row>
    <row r="39" spans="1:13" ht="25.5">
      <c r="A39" s="146" t="s">
        <v>94</v>
      </c>
      <c r="B39" s="129"/>
      <c r="C39" s="130"/>
      <c r="D39" s="104" t="str">
        <f>VLOOKUP(D7,'曜日・何回'!$A:$XFD,6,FALSE)</f>
        <v>제１</v>
      </c>
      <c r="E39" s="105"/>
      <c r="F39" s="25" t="s">
        <v>42</v>
      </c>
      <c r="G39" s="105" t="str">
        <f>VLOOKUP(G7,'曜日・何回'!$A:$XFD,6,FALSE)</f>
        <v>제３</v>
      </c>
      <c r="H39" s="105"/>
      <c r="I39" s="105" t="str">
        <f>VLOOKUP(I7,'曜日・何回'!$A:$XFD,6,FALSE)</f>
        <v>금요일</v>
      </c>
      <c r="J39" s="105"/>
      <c r="K39" s="105"/>
      <c r="L39" s="105"/>
      <c r="M39" s="108"/>
    </row>
    <row r="40" spans="1:13" ht="25.5">
      <c r="A40" s="146" t="s">
        <v>92</v>
      </c>
      <c r="B40" s="129"/>
      <c r="C40" s="130"/>
      <c r="D40" s="104" t="str">
        <f>VLOOKUP(D8,'曜日・何回'!$A:$XFD,6,FALSE)</f>
        <v>제２</v>
      </c>
      <c r="E40" s="105"/>
      <c r="F40" s="25" t="s">
        <v>42</v>
      </c>
      <c r="G40" s="105" t="str">
        <f>VLOOKUP(G8,'曜日・何回'!$A:$XFD,6,FALSE)</f>
        <v>제４</v>
      </c>
      <c r="H40" s="105"/>
      <c r="I40" s="105" t="str">
        <f>VLOOKUP(I8,'曜日・何回'!$A:$XFD,6,FALSE)</f>
        <v>수요일</v>
      </c>
      <c r="J40" s="105"/>
      <c r="K40" s="105"/>
      <c r="L40" s="105"/>
      <c r="M40" s="108"/>
    </row>
    <row r="41" spans="1:13" ht="26.25">
      <c r="A41" s="147" t="s">
        <v>348</v>
      </c>
      <c r="B41" s="140"/>
      <c r="C41" s="141"/>
      <c r="D41" s="114" t="str">
        <f>VLOOKUP(D9,'曜日・何回'!$A:$XFD,6,FALSE)</f>
        <v>제３</v>
      </c>
      <c r="E41" s="115"/>
      <c r="F41" s="115" t="str">
        <f>VLOOKUP(F9,'曜日・何回'!$A:$XFD,6,FALSE)</f>
        <v>수요일</v>
      </c>
      <c r="G41" s="115"/>
      <c r="H41" s="115"/>
      <c r="I41" s="115"/>
      <c r="J41" s="115"/>
      <c r="K41" s="115"/>
      <c r="L41" s="115"/>
      <c r="M41" s="119"/>
    </row>
    <row r="42" spans="1:13" ht="18.75">
      <c r="A42" s="123" t="s">
        <v>28</v>
      </c>
      <c r="B42" s="124"/>
      <c r="C42" s="40"/>
      <c r="D42" s="20"/>
      <c r="E42" s="20"/>
      <c r="F42" s="20"/>
      <c r="G42" s="20"/>
      <c r="H42" s="20"/>
      <c r="I42" s="20"/>
      <c r="J42" s="20"/>
      <c r="K42" s="20"/>
      <c r="L42" s="20"/>
      <c r="M42" s="21"/>
    </row>
    <row r="43" spans="1:13" ht="18.75">
      <c r="A43" s="142" t="s">
        <v>148</v>
      </c>
      <c r="B43" s="126"/>
      <c r="C43" s="127"/>
      <c r="D43" s="111" t="str">
        <f>VLOOKUP(D3,'曜日・何回'!$A:$XFD,4,FALSE)</f>
        <v>Lunes</v>
      </c>
      <c r="E43" s="112"/>
      <c r="F43" s="112"/>
      <c r="G43" s="112"/>
      <c r="H43" s="112" t="s">
        <v>47</v>
      </c>
      <c r="I43" s="112"/>
      <c r="J43" s="112" t="str">
        <f>VLOOKUP(J3,'曜日・何回'!$A:$XFD,4,FALSE)</f>
        <v>Jueves</v>
      </c>
      <c r="K43" s="112"/>
      <c r="L43" s="112"/>
      <c r="M43" s="113"/>
    </row>
    <row r="44" spans="1:13" ht="18.75">
      <c r="A44" s="134" t="s">
        <v>160</v>
      </c>
      <c r="B44" s="135"/>
      <c r="C44" s="136"/>
      <c r="D44" s="116" t="str">
        <f>VLOOKUP(D4,'曜日・何回'!$A:$XFD,4,FALSE)</f>
        <v>3°</v>
      </c>
      <c r="E44" s="117"/>
      <c r="F44" s="98" t="str">
        <f>VLOOKUP(F4,'曜日・何回'!$A:$XFD,4,FALSE)</f>
        <v>Miércoles</v>
      </c>
      <c r="G44" s="98"/>
      <c r="H44" s="98"/>
      <c r="I44" s="98"/>
      <c r="J44" s="98"/>
      <c r="K44" s="98"/>
      <c r="L44" s="98"/>
      <c r="M44" s="100"/>
    </row>
    <row r="45" spans="1:13" ht="18.75">
      <c r="A45" s="128" t="s">
        <v>149</v>
      </c>
      <c r="B45" s="129"/>
      <c r="C45" s="130"/>
      <c r="D45" s="101" t="str">
        <f>VLOOKUP(D5,'曜日・何回'!$A:$XFD,4,FALSE)</f>
        <v>Martes</v>
      </c>
      <c r="E45" s="102"/>
      <c r="F45" s="102"/>
      <c r="G45" s="102"/>
      <c r="H45" s="102"/>
      <c r="I45" s="102"/>
      <c r="J45" s="102"/>
      <c r="K45" s="102"/>
      <c r="L45" s="102"/>
      <c r="M45" s="103"/>
    </row>
    <row r="46" spans="1:13" ht="21.75" customHeight="1">
      <c r="A46" s="143" t="s">
        <v>151</v>
      </c>
      <c r="B46" s="129"/>
      <c r="C46" s="130"/>
      <c r="D46" s="116" t="str">
        <f>VLOOKUP(D6,'曜日・何回'!$A:$XFD,4,FALSE)</f>
        <v>2°</v>
      </c>
      <c r="E46" s="117"/>
      <c r="F46" s="98" t="str">
        <f>VLOOKUP(F6,'曜日・何回'!$A:$XFD,4,FALSE)</f>
        <v>Viernes</v>
      </c>
      <c r="G46" s="98"/>
      <c r="H46" s="98"/>
      <c r="I46" s="98"/>
      <c r="J46" s="98"/>
      <c r="K46" s="98"/>
      <c r="L46" s="98"/>
      <c r="M46" s="100"/>
    </row>
    <row r="47" spans="1:13" ht="18.75">
      <c r="A47" s="143" t="s">
        <v>178</v>
      </c>
      <c r="B47" s="129"/>
      <c r="C47" s="130"/>
      <c r="D47" s="116" t="str">
        <f>VLOOKUP(D7,'曜日・何回'!$A:$XFD,4,FALSE)</f>
        <v>1°</v>
      </c>
      <c r="E47" s="117"/>
      <c r="F47" s="17" t="s">
        <v>53</v>
      </c>
      <c r="G47" s="98" t="str">
        <f>VLOOKUP(G7,'曜日・何回'!$A:$XFD,4,FALSE)</f>
        <v>3°</v>
      </c>
      <c r="H47" s="98"/>
      <c r="I47" s="98" t="str">
        <f>VLOOKUP(I7,'曜日・何回'!$A:$XFD,4,FALSE)</f>
        <v>Viernes</v>
      </c>
      <c r="J47" s="98"/>
      <c r="K47" s="98"/>
      <c r="L47" s="98"/>
      <c r="M47" s="100"/>
    </row>
    <row r="48" spans="1:13" ht="18.75">
      <c r="A48" s="143" t="s">
        <v>150</v>
      </c>
      <c r="B48" s="129"/>
      <c r="C48" s="130"/>
      <c r="D48" s="116" t="str">
        <f>VLOOKUP(D8,'曜日・何回'!$A:$XFD,4,FALSE)</f>
        <v>2°</v>
      </c>
      <c r="E48" s="117"/>
      <c r="F48" s="17" t="s">
        <v>53</v>
      </c>
      <c r="G48" s="98" t="str">
        <f>VLOOKUP(G8,'曜日・何回'!$A:$XFD,4,FALSE)</f>
        <v>4°</v>
      </c>
      <c r="H48" s="98"/>
      <c r="I48" s="98" t="str">
        <f>VLOOKUP(I8,'曜日・何回'!$A:$XFD,4,FALSE)</f>
        <v>Miércoles</v>
      </c>
      <c r="J48" s="98"/>
      <c r="K48" s="98"/>
      <c r="L48" s="98"/>
      <c r="M48" s="100"/>
    </row>
    <row r="49" spans="1:13" ht="18.75">
      <c r="A49" s="139" t="s">
        <v>152</v>
      </c>
      <c r="B49" s="140"/>
      <c r="C49" s="141"/>
      <c r="D49" s="137" t="str">
        <f>VLOOKUP(D9,'曜日・何回'!$A:$XFD,4,FALSE)</f>
        <v>3°</v>
      </c>
      <c r="E49" s="138"/>
      <c r="F49" s="106" t="str">
        <f>VLOOKUP(F9,'曜日・何回'!$A:$XFD,4,FALSE)</f>
        <v>Miércoles</v>
      </c>
      <c r="G49" s="106"/>
      <c r="H49" s="106"/>
      <c r="I49" s="106"/>
      <c r="J49" s="106"/>
      <c r="K49" s="106"/>
      <c r="L49" s="106"/>
      <c r="M49" s="107"/>
    </row>
    <row r="54" ht="26.25"/>
    <row r="61" ht="26.25"/>
    <row r="68" ht="26.25"/>
  </sheetData>
  <sheetProtection/>
  <mergeCells count="131">
    <mergeCell ref="D36:E36"/>
    <mergeCell ref="F36:M36"/>
    <mergeCell ref="A31:C31"/>
    <mergeCell ref="A33:C33"/>
    <mergeCell ref="A25:C25"/>
    <mergeCell ref="A34:B34"/>
    <mergeCell ref="F30:M30"/>
    <mergeCell ref="A49:C49"/>
    <mergeCell ref="A35:C35"/>
    <mergeCell ref="A37:C37"/>
    <mergeCell ref="A40:C40"/>
    <mergeCell ref="A48:C48"/>
    <mergeCell ref="A46:C46"/>
    <mergeCell ref="A36:C36"/>
    <mergeCell ref="A47:C47"/>
    <mergeCell ref="A44:C44"/>
    <mergeCell ref="C1:M1"/>
    <mergeCell ref="A27:C27"/>
    <mergeCell ref="A29:C29"/>
    <mergeCell ref="A32:C32"/>
    <mergeCell ref="A30:C30"/>
    <mergeCell ref="A13:C13"/>
    <mergeCell ref="A19:C19"/>
    <mergeCell ref="A21:C21"/>
    <mergeCell ref="A24:C24"/>
    <mergeCell ref="A22:C22"/>
    <mergeCell ref="A28:C28"/>
    <mergeCell ref="A23:C23"/>
    <mergeCell ref="A43:C43"/>
    <mergeCell ref="A26:B26"/>
    <mergeCell ref="A42:B42"/>
    <mergeCell ref="A45:C45"/>
    <mergeCell ref="A39:C39"/>
    <mergeCell ref="A41:C41"/>
    <mergeCell ref="A38:C38"/>
    <mergeCell ref="A6:C6"/>
    <mergeCell ref="A7:C7"/>
    <mergeCell ref="A9:C9"/>
    <mergeCell ref="A11:C11"/>
    <mergeCell ref="A17:C17"/>
    <mergeCell ref="A20:C20"/>
    <mergeCell ref="A16:C16"/>
    <mergeCell ref="A14:C14"/>
    <mergeCell ref="A15:C15"/>
    <mergeCell ref="A18:B18"/>
    <mergeCell ref="A3:C3"/>
    <mergeCell ref="A5:C5"/>
    <mergeCell ref="A8:C8"/>
    <mergeCell ref="A4:C4"/>
    <mergeCell ref="A12:C12"/>
    <mergeCell ref="F49:M49"/>
    <mergeCell ref="D46:E46"/>
    <mergeCell ref="D49:E49"/>
    <mergeCell ref="I32:M32"/>
    <mergeCell ref="I31:M31"/>
    <mergeCell ref="A2:B2"/>
    <mergeCell ref="A10:B10"/>
    <mergeCell ref="H3:I3"/>
    <mergeCell ref="H11:I11"/>
    <mergeCell ref="D11:G11"/>
    <mergeCell ref="I16:M16"/>
    <mergeCell ref="D3:G3"/>
    <mergeCell ref="D15:E15"/>
    <mergeCell ref="J3:M3"/>
    <mergeCell ref="J11:M11"/>
    <mergeCell ref="F6:M6"/>
    <mergeCell ref="D17:E17"/>
    <mergeCell ref="F41:M41"/>
    <mergeCell ref="D35:G35"/>
    <mergeCell ref="D16:E16"/>
    <mergeCell ref="D27:G27"/>
    <mergeCell ref="J27:M27"/>
    <mergeCell ref="I23:M23"/>
    <mergeCell ref="I24:M24"/>
    <mergeCell ref="G22:M22"/>
    <mergeCell ref="D44:E44"/>
    <mergeCell ref="J19:M19"/>
    <mergeCell ref="D9:E9"/>
    <mergeCell ref="D21:M21"/>
    <mergeCell ref="D5:M5"/>
    <mergeCell ref="F9:M9"/>
    <mergeCell ref="I7:M7"/>
    <mergeCell ref="I8:M8"/>
    <mergeCell ref="F14:M14"/>
    <mergeCell ref="G15:H15"/>
    <mergeCell ref="D37:M37"/>
    <mergeCell ref="G48:H48"/>
    <mergeCell ref="H43:I43"/>
    <mergeCell ref="D47:E47"/>
    <mergeCell ref="G47:H47"/>
    <mergeCell ref="I48:M48"/>
    <mergeCell ref="D48:E48"/>
    <mergeCell ref="D45:M45"/>
    <mergeCell ref="I47:M47"/>
    <mergeCell ref="F46:M46"/>
    <mergeCell ref="I40:M40"/>
    <mergeCell ref="J43:M43"/>
    <mergeCell ref="D43:G43"/>
    <mergeCell ref="D40:E40"/>
    <mergeCell ref="G39:H39"/>
    <mergeCell ref="D39:E39"/>
    <mergeCell ref="D41:E41"/>
    <mergeCell ref="G8:H8"/>
    <mergeCell ref="F33:M33"/>
    <mergeCell ref="D19:G19"/>
    <mergeCell ref="H19:I19"/>
    <mergeCell ref="H27:I27"/>
    <mergeCell ref="D29:M29"/>
    <mergeCell ref="F28:M28"/>
    <mergeCell ref="G25:M25"/>
    <mergeCell ref="G20:M20"/>
    <mergeCell ref="F44:M44"/>
    <mergeCell ref="D13:M13"/>
    <mergeCell ref="D14:E14"/>
    <mergeCell ref="D38:E38"/>
    <mergeCell ref="G40:H40"/>
    <mergeCell ref="F17:M17"/>
    <mergeCell ref="F38:M38"/>
    <mergeCell ref="J35:M35"/>
    <mergeCell ref="I39:M39"/>
    <mergeCell ref="H35:I35"/>
    <mergeCell ref="G7:H7"/>
    <mergeCell ref="G16:H16"/>
    <mergeCell ref="D8:E8"/>
    <mergeCell ref="I15:M15"/>
    <mergeCell ref="F4:M4"/>
    <mergeCell ref="D4:E4"/>
    <mergeCell ref="D12:E12"/>
    <mergeCell ref="F12:M12"/>
    <mergeCell ref="D6:E6"/>
    <mergeCell ref="D7:E7"/>
  </mergeCells>
  <printOptions/>
  <pageMargins left="0.3937007874015748" right="0" top="0.3937007874015748" bottom="0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showZeros="0" showOutlineSymbols="0" zoomScalePageLayoutView="0" workbookViewId="0" topLeftCell="A1">
      <selection activeCell="N8" sqref="N8:Q8"/>
    </sheetView>
  </sheetViews>
  <sheetFormatPr defaultColWidth="5.00390625" defaultRowHeight="22.5" customHeight="1"/>
  <cols>
    <col min="1" max="17" width="4.625" style="45" customWidth="1"/>
    <col min="18" max="18" width="8.50390625" style="87" customWidth="1"/>
    <col min="19" max="16384" width="5.00390625" style="45" customWidth="1"/>
  </cols>
  <sheetData>
    <row r="1" spans="1:18" ht="22.5" customHeight="1" thickBot="1">
      <c r="A1" s="241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9" ht="22.5" customHeight="1" thickBot="1">
      <c r="A2" s="46"/>
      <c r="B2" s="196" t="s">
        <v>10</v>
      </c>
      <c r="C2" s="197"/>
      <c r="D2" s="197"/>
      <c r="E2" s="228"/>
      <c r="F2" s="196" t="s">
        <v>461</v>
      </c>
      <c r="G2" s="197"/>
      <c r="H2" s="197"/>
      <c r="I2" s="228"/>
      <c r="J2" s="196" t="s">
        <v>184</v>
      </c>
      <c r="K2" s="197"/>
      <c r="L2" s="197"/>
      <c r="M2" s="197"/>
      <c r="N2" s="196" t="s">
        <v>462</v>
      </c>
      <c r="O2" s="197"/>
      <c r="P2" s="197"/>
      <c r="Q2" s="198"/>
      <c r="R2" s="47" t="s">
        <v>185</v>
      </c>
      <c r="S2" s="48"/>
    </row>
    <row r="3" spans="1:18" ht="22.5" customHeight="1">
      <c r="A3" s="242" t="s">
        <v>186</v>
      </c>
      <c r="B3" s="229" t="s">
        <v>187</v>
      </c>
      <c r="C3" s="230"/>
      <c r="D3" s="230"/>
      <c r="E3" s="231"/>
      <c r="F3" s="229" t="s">
        <v>349</v>
      </c>
      <c r="G3" s="230"/>
      <c r="H3" s="230"/>
      <c r="I3" s="231"/>
      <c r="J3" s="199" t="s">
        <v>188</v>
      </c>
      <c r="K3" s="200"/>
      <c r="L3" s="200"/>
      <c r="M3" s="200"/>
      <c r="N3" s="199" t="s">
        <v>457</v>
      </c>
      <c r="O3" s="200"/>
      <c r="P3" s="200"/>
      <c r="Q3" s="201"/>
      <c r="R3" s="49">
        <v>2</v>
      </c>
    </row>
    <row r="4" spans="1:18" ht="22.5" customHeight="1">
      <c r="A4" s="243"/>
      <c r="B4" s="213"/>
      <c r="C4" s="214"/>
      <c r="D4" s="214"/>
      <c r="E4" s="215"/>
      <c r="F4" s="213"/>
      <c r="G4" s="214"/>
      <c r="H4" s="214"/>
      <c r="I4" s="215"/>
      <c r="J4" s="95" t="s">
        <v>189</v>
      </c>
      <c r="K4" s="96"/>
      <c r="L4" s="96"/>
      <c r="M4" s="96"/>
      <c r="N4" s="95" t="s">
        <v>458</v>
      </c>
      <c r="O4" s="96"/>
      <c r="P4" s="96"/>
      <c r="Q4" s="202"/>
      <c r="R4" s="50">
        <v>1</v>
      </c>
    </row>
    <row r="5" spans="1:18" ht="22.5" customHeight="1">
      <c r="A5" s="243"/>
      <c r="B5" s="216"/>
      <c r="C5" s="217"/>
      <c r="D5" s="217"/>
      <c r="E5" s="218"/>
      <c r="F5" s="216"/>
      <c r="G5" s="217"/>
      <c r="H5" s="217"/>
      <c r="I5" s="218"/>
      <c r="J5" s="150" t="s">
        <v>190</v>
      </c>
      <c r="K5" s="151"/>
      <c r="L5" s="151"/>
      <c r="M5" s="151"/>
      <c r="N5" s="150" t="s">
        <v>459</v>
      </c>
      <c r="O5" s="151"/>
      <c r="P5" s="151"/>
      <c r="Q5" s="152"/>
      <c r="R5" s="50">
        <v>2</v>
      </c>
    </row>
    <row r="6" spans="1:18" ht="22.5" customHeight="1">
      <c r="A6" s="243"/>
      <c r="B6" s="168" t="s">
        <v>191</v>
      </c>
      <c r="C6" s="169"/>
      <c r="D6" s="169"/>
      <c r="E6" s="203"/>
      <c r="F6" s="168" t="s">
        <v>351</v>
      </c>
      <c r="G6" s="169"/>
      <c r="H6" s="169"/>
      <c r="I6" s="203"/>
      <c r="J6" s="51"/>
      <c r="K6" s="52"/>
      <c r="L6" s="52"/>
      <c r="M6" s="52"/>
      <c r="N6" s="51"/>
      <c r="O6" s="52"/>
      <c r="P6" s="52"/>
      <c r="Q6" s="88"/>
      <c r="R6" s="50">
        <v>3</v>
      </c>
    </row>
    <row r="7" spans="1:18" ht="22.5" customHeight="1">
      <c r="A7" s="243"/>
      <c r="B7" s="204" t="s">
        <v>192</v>
      </c>
      <c r="C7" s="205"/>
      <c r="D7" s="205"/>
      <c r="E7" s="206"/>
      <c r="F7" s="204" t="s">
        <v>350</v>
      </c>
      <c r="G7" s="205"/>
      <c r="H7" s="205"/>
      <c r="I7" s="206"/>
      <c r="J7" s="95" t="s">
        <v>193</v>
      </c>
      <c r="K7" s="96"/>
      <c r="L7" s="96"/>
      <c r="M7" s="96"/>
      <c r="N7" s="95" t="s">
        <v>489</v>
      </c>
      <c r="O7" s="96"/>
      <c r="P7" s="96"/>
      <c r="Q7" s="202"/>
      <c r="R7" s="50">
        <v>4</v>
      </c>
    </row>
    <row r="8" spans="1:18" ht="22.5" customHeight="1">
      <c r="A8" s="243"/>
      <c r="B8" s="216"/>
      <c r="C8" s="217"/>
      <c r="D8" s="217"/>
      <c r="E8" s="218"/>
      <c r="F8" s="216"/>
      <c r="G8" s="217"/>
      <c r="H8" s="217"/>
      <c r="I8" s="218"/>
      <c r="J8" s="150" t="s">
        <v>194</v>
      </c>
      <c r="K8" s="151"/>
      <c r="L8" s="151"/>
      <c r="M8" s="151"/>
      <c r="N8" s="150" t="s">
        <v>460</v>
      </c>
      <c r="O8" s="151"/>
      <c r="P8" s="151"/>
      <c r="Q8" s="152"/>
      <c r="R8" s="50">
        <v>6</v>
      </c>
    </row>
    <row r="9" spans="1:18" ht="22.5" customHeight="1">
      <c r="A9" s="243"/>
      <c r="B9" s="168" t="s">
        <v>195</v>
      </c>
      <c r="C9" s="169"/>
      <c r="D9" s="169"/>
      <c r="E9" s="203"/>
      <c r="F9" s="168" t="s">
        <v>352</v>
      </c>
      <c r="G9" s="169"/>
      <c r="H9" s="169"/>
      <c r="I9" s="203"/>
      <c r="J9" s="51"/>
      <c r="K9" s="52"/>
      <c r="L9" s="52"/>
      <c r="M9" s="52"/>
      <c r="N9" s="51"/>
      <c r="O9" s="52"/>
      <c r="P9" s="52"/>
      <c r="Q9" s="88"/>
      <c r="R9" s="50">
        <v>4</v>
      </c>
    </row>
    <row r="10" spans="1:18" ht="22.5" customHeight="1">
      <c r="A10" s="243"/>
      <c r="B10" s="168" t="s">
        <v>196</v>
      </c>
      <c r="C10" s="169"/>
      <c r="D10" s="169"/>
      <c r="E10" s="203"/>
      <c r="F10" s="168" t="s">
        <v>353</v>
      </c>
      <c r="G10" s="169"/>
      <c r="H10" s="169"/>
      <c r="I10" s="203"/>
      <c r="J10" s="51"/>
      <c r="K10" s="52"/>
      <c r="L10" s="52"/>
      <c r="M10" s="52"/>
      <c r="N10" s="51"/>
      <c r="O10" s="52"/>
      <c r="P10" s="52"/>
      <c r="Q10" s="88"/>
      <c r="R10" s="50">
        <v>7</v>
      </c>
    </row>
    <row r="11" spans="1:18" ht="22.5" customHeight="1">
      <c r="A11" s="243"/>
      <c r="B11" s="168" t="s">
        <v>197</v>
      </c>
      <c r="C11" s="169"/>
      <c r="D11" s="169"/>
      <c r="E11" s="203"/>
      <c r="F11" s="168" t="s">
        <v>354</v>
      </c>
      <c r="G11" s="169"/>
      <c r="H11" s="169"/>
      <c r="I11" s="203"/>
      <c r="J11" s="51"/>
      <c r="K11" s="52"/>
      <c r="L11" s="52"/>
      <c r="M11" s="52"/>
      <c r="N11" s="51"/>
      <c r="O11" s="52"/>
      <c r="P11" s="52"/>
      <c r="Q11" s="88"/>
      <c r="R11" s="50">
        <v>8</v>
      </c>
    </row>
    <row r="12" spans="1:18" ht="22.5" customHeight="1">
      <c r="A12" s="244"/>
      <c r="B12" s="187" t="s">
        <v>198</v>
      </c>
      <c r="C12" s="188"/>
      <c r="D12" s="188"/>
      <c r="E12" s="189"/>
      <c r="F12" s="187" t="s">
        <v>355</v>
      </c>
      <c r="G12" s="188"/>
      <c r="H12" s="188"/>
      <c r="I12" s="189"/>
      <c r="J12" s="181"/>
      <c r="K12" s="182"/>
      <c r="L12" s="182"/>
      <c r="M12" s="182"/>
      <c r="N12" s="181"/>
      <c r="O12" s="182"/>
      <c r="P12" s="182"/>
      <c r="Q12" s="183"/>
      <c r="R12" s="53">
        <v>9</v>
      </c>
    </row>
    <row r="13" spans="1:18" ht="22.5" customHeight="1">
      <c r="A13" s="236" t="s">
        <v>199</v>
      </c>
      <c r="B13" s="190" t="s">
        <v>200</v>
      </c>
      <c r="C13" s="191"/>
      <c r="D13" s="191"/>
      <c r="E13" s="192"/>
      <c r="F13" s="190" t="s">
        <v>356</v>
      </c>
      <c r="G13" s="191"/>
      <c r="H13" s="191"/>
      <c r="I13" s="192"/>
      <c r="J13" s="54"/>
      <c r="K13" s="55"/>
      <c r="L13" s="55"/>
      <c r="M13" s="55"/>
      <c r="N13" s="54"/>
      <c r="O13" s="55"/>
      <c r="P13" s="55"/>
      <c r="Q13" s="89"/>
      <c r="R13" s="49">
        <v>10</v>
      </c>
    </row>
    <row r="14" spans="1:18" ht="22.5" customHeight="1">
      <c r="A14" s="240"/>
      <c r="B14" s="168" t="s">
        <v>201</v>
      </c>
      <c r="C14" s="169"/>
      <c r="D14" s="169"/>
      <c r="E14" s="203"/>
      <c r="F14" s="168" t="s">
        <v>357</v>
      </c>
      <c r="G14" s="169"/>
      <c r="H14" s="169"/>
      <c r="I14" s="203"/>
      <c r="J14" s="51"/>
      <c r="K14" s="52"/>
      <c r="L14" s="52"/>
      <c r="M14" s="52"/>
      <c r="N14" s="51"/>
      <c r="O14" s="52"/>
      <c r="P14" s="52"/>
      <c r="Q14" s="88"/>
      <c r="R14" s="50">
        <v>11</v>
      </c>
    </row>
    <row r="15" spans="1:18" ht="22.5" customHeight="1">
      <c r="A15" s="240"/>
      <c r="B15" s="168" t="s">
        <v>202</v>
      </c>
      <c r="C15" s="169"/>
      <c r="D15" s="169"/>
      <c r="E15" s="203"/>
      <c r="F15" s="168" t="s">
        <v>358</v>
      </c>
      <c r="G15" s="169"/>
      <c r="H15" s="169"/>
      <c r="I15" s="203"/>
      <c r="J15" s="51"/>
      <c r="K15" s="52"/>
      <c r="L15" s="52"/>
      <c r="M15" s="52"/>
      <c r="N15" s="51"/>
      <c r="O15" s="52"/>
      <c r="P15" s="52"/>
      <c r="Q15" s="88"/>
      <c r="R15" s="50">
        <v>11</v>
      </c>
    </row>
    <row r="16" spans="1:18" ht="22.5" customHeight="1">
      <c r="A16" s="240"/>
      <c r="B16" s="168" t="s">
        <v>203</v>
      </c>
      <c r="C16" s="169"/>
      <c r="D16" s="169"/>
      <c r="E16" s="203"/>
      <c r="F16" s="168" t="s">
        <v>359</v>
      </c>
      <c r="G16" s="169"/>
      <c r="H16" s="169"/>
      <c r="I16" s="203"/>
      <c r="J16" s="51"/>
      <c r="K16" s="52"/>
      <c r="L16" s="52"/>
      <c r="M16" s="52"/>
      <c r="N16" s="51"/>
      <c r="O16" s="52"/>
      <c r="P16" s="52"/>
      <c r="Q16" s="88"/>
      <c r="R16" s="50">
        <v>12</v>
      </c>
    </row>
    <row r="17" spans="1:18" ht="22.5" customHeight="1">
      <c r="A17" s="240"/>
      <c r="B17" s="168" t="s">
        <v>204</v>
      </c>
      <c r="C17" s="169"/>
      <c r="D17" s="169"/>
      <c r="E17" s="203"/>
      <c r="F17" s="168" t="s">
        <v>360</v>
      </c>
      <c r="G17" s="169"/>
      <c r="H17" s="169"/>
      <c r="I17" s="203"/>
      <c r="J17" s="51"/>
      <c r="K17" s="52"/>
      <c r="L17" s="52"/>
      <c r="M17" s="52"/>
      <c r="N17" s="51"/>
      <c r="O17" s="52"/>
      <c r="P17" s="52"/>
      <c r="Q17" s="88"/>
      <c r="R17" s="50">
        <v>8</v>
      </c>
    </row>
    <row r="18" spans="1:18" ht="22.5" customHeight="1">
      <c r="A18" s="240"/>
      <c r="B18" s="204" t="s">
        <v>205</v>
      </c>
      <c r="C18" s="205"/>
      <c r="D18" s="205"/>
      <c r="E18" s="206"/>
      <c r="F18" s="204" t="s">
        <v>361</v>
      </c>
      <c r="G18" s="205"/>
      <c r="H18" s="205"/>
      <c r="I18" s="206"/>
      <c r="J18" s="150" t="s">
        <v>206</v>
      </c>
      <c r="K18" s="151"/>
      <c r="L18" s="151"/>
      <c r="M18" s="151"/>
      <c r="N18" s="162" t="s">
        <v>463</v>
      </c>
      <c r="O18" s="163"/>
      <c r="P18" s="163"/>
      <c r="Q18" s="164"/>
      <c r="R18" s="50">
        <v>13</v>
      </c>
    </row>
    <row r="19" spans="1:18" ht="39.75" customHeight="1">
      <c r="A19" s="240"/>
      <c r="B19" s="213"/>
      <c r="C19" s="214"/>
      <c r="D19" s="214"/>
      <c r="E19" s="215"/>
      <c r="F19" s="213"/>
      <c r="G19" s="214"/>
      <c r="H19" s="214"/>
      <c r="I19" s="215"/>
      <c r="J19" s="162" t="s">
        <v>207</v>
      </c>
      <c r="K19" s="163"/>
      <c r="L19" s="163"/>
      <c r="M19" s="163"/>
      <c r="N19" s="162" t="s">
        <v>464</v>
      </c>
      <c r="O19" s="163"/>
      <c r="P19" s="163"/>
      <c r="Q19" s="164"/>
      <c r="R19" s="50">
        <v>14</v>
      </c>
    </row>
    <row r="20" spans="1:18" ht="22.5" customHeight="1">
      <c r="A20" s="240"/>
      <c r="B20" s="216"/>
      <c r="C20" s="217"/>
      <c r="D20" s="217"/>
      <c r="E20" s="218"/>
      <c r="F20" s="216"/>
      <c r="G20" s="217"/>
      <c r="H20" s="217"/>
      <c r="I20" s="218"/>
      <c r="J20" s="150" t="s">
        <v>208</v>
      </c>
      <c r="K20" s="151"/>
      <c r="L20" s="151"/>
      <c r="M20" s="151"/>
      <c r="N20" s="162" t="s">
        <v>465</v>
      </c>
      <c r="O20" s="163"/>
      <c r="P20" s="163"/>
      <c r="Q20" s="164"/>
      <c r="R20" s="50">
        <v>15</v>
      </c>
    </row>
    <row r="21" spans="1:18" ht="22.5" customHeight="1">
      <c r="A21" s="240"/>
      <c r="B21" s="168" t="s">
        <v>209</v>
      </c>
      <c r="C21" s="169"/>
      <c r="D21" s="169"/>
      <c r="E21" s="203"/>
      <c r="F21" s="168" t="s">
        <v>362</v>
      </c>
      <c r="G21" s="169"/>
      <c r="H21" s="169"/>
      <c r="I21" s="203"/>
      <c r="J21" s="184"/>
      <c r="K21" s="185"/>
      <c r="L21" s="185"/>
      <c r="M21" s="185"/>
      <c r="N21" s="184"/>
      <c r="O21" s="185"/>
      <c r="P21" s="185"/>
      <c r="Q21" s="186"/>
      <c r="R21" s="56">
        <v>16</v>
      </c>
    </row>
    <row r="22" spans="1:18" ht="22.5" customHeight="1">
      <c r="A22" s="237"/>
      <c r="B22" s="187" t="s">
        <v>210</v>
      </c>
      <c r="C22" s="188"/>
      <c r="D22" s="188"/>
      <c r="E22" s="189"/>
      <c r="F22" s="187" t="s">
        <v>363</v>
      </c>
      <c r="G22" s="188"/>
      <c r="H22" s="188"/>
      <c r="I22" s="189"/>
      <c r="J22" s="57"/>
      <c r="K22" s="58"/>
      <c r="L22" s="58"/>
      <c r="M22" s="58"/>
      <c r="N22" s="57"/>
      <c r="O22" s="58"/>
      <c r="P22" s="58"/>
      <c r="Q22" s="92"/>
      <c r="R22" s="59">
        <v>8</v>
      </c>
    </row>
    <row r="23" spans="1:18" ht="22.5" customHeight="1">
      <c r="A23" s="60" t="s">
        <v>211</v>
      </c>
      <c r="B23" s="219" t="s">
        <v>212</v>
      </c>
      <c r="C23" s="220"/>
      <c r="D23" s="220"/>
      <c r="E23" s="221"/>
      <c r="F23" s="219" t="s">
        <v>364</v>
      </c>
      <c r="G23" s="220"/>
      <c r="H23" s="220"/>
      <c r="I23" s="221"/>
      <c r="J23" s="172" t="s">
        <v>213</v>
      </c>
      <c r="K23" s="173"/>
      <c r="L23" s="173"/>
      <c r="M23" s="173"/>
      <c r="N23" s="172" t="s">
        <v>466</v>
      </c>
      <c r="O23" s="173"/>
      <c r="P23" s="173"/>
      <c r="Q23" s="174"/>
      <c r="R23" s="63">
        <v>35</v>
      </c>
    </row>
    <row r="24" spans="1:18" ht="22.5" customHeight="1">
      <c r="A24" s="236" t="s">
        <v>214</v>
      </c>
      <c r="B24" s="210" t="s">
        <v>215</v>
      </c>
      <c r="C24" s="211"/>
      <c r="D24" s="211"/>
      <c r="E24" s="212"/>
      <c r="F24" s="210" t="s">
        <v>365</v>
      </c>
      <c r="G24" s="211"/>
      <c r="H24" s="211"/>
      <c r="I24" s="212"/>
      <c r="J24" s="159" t="s">
        <v>216</v>
      </c>
      <c r="K24" s="160"/>
      <c r="L24" s="160"/>
      <c r="M24" s="160"/>
      <c r="N24" s="159" t="s">
        <v>468</v>
      </c>
      <c r="O24" s="160"/>
      <c r="P24" s="160"/>
      <c r="Q24" s="161"/>
      <c r="R24" s="49">
        <v>18</v>
      </c>
    </row>
    <row r="25" spans="1:18" ht="22.5" customHeight="1">
      <c r="A25" s="240"/>
      <c r="B25" s="216"/>
      <c r="C25" s="217"/>
      <c r="D25" s="217"/>
      <c r="E25" s="218"/>
      <c r="F25" s="216"/>
      <c r="G25" s="217"/>
      <c r="H25" s="217"/>
      <c r="I25" s="218"/>
      <c r="J25" s="150" t="s">
        <v>217</v>
      </c>
      <c r="K25" s="151"/>
      <c r="L25" s="151"/>
      <c r="M25" s="151"/>
      <c r="N25" s="150" t="s">
        <v>470</v>
      </c>
      <c r="O25" s="151"/>
      <c r="P25" s="151"/>
      <c r="Q25" s="152"/>
      <c r="R25" s="50">
        <v>15</v>
      </c>
    </row>
    <row r="26" spans="1:18" ht="22.5" customHeight="1">
      <c r="A26" s="237"/>
      <c r="B26" s="187" t="s">
        <v>218</v>
      </c>
      <c r="C26" s="188"/>
      <c r="D26" s="188"/>
      <c r="E26" s="189"/>
      <c r="F26" s="187" t="s">
        <v>366</v>
      </c>
      <c r="G26" s="188"/>
      <c r="H26" s="188"/>
      <c r="I26" s="189"/>
      <c r="J26" s="153" t="s">
        <v>219</v>
      </c>
      <c r="K26" s="154"/>
      <c r="L26" s="154"/>
      <c r="M26" s="154"/>
      <c r="N26" s="153" t="s">
        <v>472</v>
      </c>
      <c r="O26" s="154"/>
      <c r="P26" s="154"/>
      <c r="Q26" s="155"/>
      <c r="R26" s="59">
        <v>17</v>
      </c>
    </row>
    <row r="27" spans="1:18" ht="22.5" customHeight="1">
      <c r="A27" s="232" t="s">
        <v>220</v>
      </c>
      <c r="B27" s="190" t="s">
        <v>221</v>
      </c>
      <c r="C27" s="191"/>
      <c r="D27" s="191"/>
      <c r="E27" s="192"/>
      <c r="F27" s="190" t="s">
        <v>367</v>
      </c>
      <c r="G27" s="191"/>
      <c r="H27" s="191"/>
      <c r="I27" s="192"/>
      <c r="J27" s="64"/>
      <c r="K27" s="65"/>
      <c r="L27" s="65"/>
      <c r="M27" s="65"/>
      <c r="N27" s="64"/>
      <c r="O27" s="65"/>
      <c r="P27" s="65"/>
      <c r="Q27" s="90"/>
      <c r="R27" s="70">
        <v>11</v>
      </c>
    </row>
    <row r="28" spans="1:18" ht="22.5" customHeight="1">
      <c r="A28" s="234"/>
      <c r="B28" s="168" t="s">
        <v>222</v>
      </c>
      <c r="C28" s="169"/>
      <c r="D28" s="169"/>
      <c r="E28" s="203"/>
      <c r="F28" s="168" t="s">
        <v>368</v>
      </c>
      <c r="G28" s="169"/>
      <c r="H28" s="169"/>
      <c r="I28" s="203"/>
      <c r="J28" s="51"/>
      <c r="K28" s="52"/>
      <c r="L28" s="52"/>
      <c r="M28" s="52"/>
      <c r="N28" s="51"/>
      <c r="O28" s="52"/>
      <c r="P28" s="52"/>
      <c r="Q28" s="88"/>
      <c r="R28" s="50">
        <v>37</v>
      </c>
    </row>
    <row r="29" spans="1:18" ht="22.5" customHeight="1">
      <c r="A29" s="234"/>
      <c r="B29" s="204" t="s">
        <v>223</v>
      </c>
      <c r="C29" s="205"/>
      <c r="D29" s="205"/>
      <c r="E29" s="206"/>
      <c r="F29" s="204" t="s">
        <v>369</v>
      </c>
      <c r="G29" s="205"/>
      <c r="H29" s="205"/>
      <c r="I29" s="206"/>
      <c r="J29" s="150" t="s">
        <v>216</v>
      </c>
      <c r="K29" s="151"/>
      <c r="L29" s="151"/>
      <c r="M29" s="151"/>
      <c r="N29" s="150" t="s">
        <v>467</v>
      </c>
      <c r="O29" s="151"/>
      <c r="P29" s="151"/>
      <c r="Q29" s="152"/>
      <c r="R29" s="50">
        <v>6</v>
      </c>
    </row>
    <row r="30" spans="1:18" ht="22.5" customHeight="1">
      <c r="A30" s="234"/>
      <c r="B30" s="213"/>
      <c r="C30" s="214"/>
      <c r="D30" s="214"/>
      <c r="E30" s="215"/>
      <c r="F30" s="213"/>
      <c r="G30" s="214"/>
      <c r="H30" s="214"/>
      <c r="I30" s="215"/>
      <c r="J30" s="150" t="s">
        <v>217</v>
      </c>
      <c r="K30" s="151"/>
      <c r="L30" s="151"/>
      <c r="M30" s="151"/>
      <c r="N30" s="150" t="s">
        <v>469</v>
      </c>
      <c r="O30" s="151"/>
      <c r="P30" s="151"/>
      <c r="Q30" s="152"/>
      <c r="R30" s="50">
        <v>19</v>
      </c>
    </row>
    <row r="31" spans="1:18" ht="22.5" customHeight="1">
      <c r="A31" s="234"/>
      <c r="B31" s="213"/>
      <c r="C31" s="214"/>
      <c r="D31" s="214"/>
      <c r="E31" s="215"/>
      <c r="F31" s="213"/>
      <c r="G31" s="214"/>
      <c r="H31" s="214"/>
      <c r="I31" s="215"/>
      <c r="J31" s="150" t="s">
        <v>224</v>
      </c>
      <c r="K31" s="151"/>
      <c r="L31" s="151"/>
      <c r="M31" s="151"/>
      <c r="N31" s="162" t="s">
        <v>484</v>
      </c>
      <c r="O31" s="163"/>
      <c r="P31" s="163"/>
      <c r="Q31" s="164"/>
      <c r="R31" s="50">
        <v>6</v>
      </c>
    </row>
    <row r="32" spans="1:18" ht="39.75" customHeight="1">
      <c r="A32" s="234"/>
      <c r="B32" s="213"/>
      <c r="C32" s="214"/>
      <c r="D32" s="214"/>
      <c r="E32" s="215"/>
      <c r="F32" s="213"/>
      <c r="G32" s="214"/>
      <c r="H32" s="214"/>
      <c r="I32" s="215"/>
      <c r="J32" s="162" t="s">
        <v>225</v>
      </c>
      <c r="K32" s="163"/>
      <c r="L32" s="163"/>
      <c r="M32" s="245"/>
      <c r="N32" s="162" t="s">
        <v>483</v>
      </c>
      <c r="O32" s="163"/>
      <c r="P32" s="163"/>
      <c r="Q32" s="164"/>
      <c r="R32" s="50">
        <v>19</v>
      </c>
    </row>
    <row r="33" spans="1:18" ht="22.5" customHeight="1">
      <c r="A33" s="234"/>
      <c r="B33" s="216"/>
      <c r="C33" s="217"/>
      <c r="D33" s="217"/>
      <c r="E33" s="218"/>
      <c r="F33" s="216"/>
      <c r="G33" s="217"/>
      <c r="H33" s="217"/>
      <c r="I33" s="218"/>
      <c r="J33" s="150" t="s">
        <v>208</v>
      </c>
      <c r="K33" s="151"/>
      <c r="L33" s="151"/>
      <c r="M33" s="151"/>
      <c r="N33" s="162" t="s">
        <v>465</v>
      </c>
      <c r="O33" s="163"/>
      <c r="P33" s="163"/>
      <c r="Q33" s="164"/>
      <c r="R33" s="50">
        <v>20</v>
      </c>
    </row>
    <row r="34" spans="1:18" ht="22.5" customHeight="1">
      <c r="A34" s="234"/>
      <c r="B34" s="168" t="s">
        <v>226</v>
      </c>
      <c r="C34" s="169"/>
      <c r="D34" s="169"/>
      <c r="E34" s="203"/>
      <c r="F34" s="168" t="s">
        <v>370</v>
      </c>
      <c r="G34" s="169"/>
      <c r="H34" s="169"/>
      <c r="I34" s="203"/>
      <c r="J34" s="51"/>
      <c r="K34" s="52"/>
      <c r="L34" s="52"/>
      <c r="M34" s="52"/>
      <c r="N34" s="51"/>
      <c r="O34" s="52"/>
      <c r="P34" s="52"/>
      <c r="Q34" s="88"/>
      <c r="R34" s="50">
        <v>21</v>
      </c>
    </row>
    <row r="35" spans="1:18" ht="22.5" customHeight="1">
      <c r="A35" s="233"/>
      <c r="B35" s="187" t="s">
        <v>227</v>
      </c>
      <c r="C35" s="188"/>
      <c r="D35" s="188"/>
      <c r="E35" s="189"/>
      <c r="F35" s="187" t="s">
        <v>371</v>
      </c>
      <c r="G35" s="188"/>
      <c r="H35" s="188"/>
      <c r="I35" s="189"/>
      <c r="J35" s="66"/>
      <c r="K35" s="67"/>
      <c r="L35" s="67"/>
      <c r="M35" s="67"/>
      <c r="N35" s="66"/>
      <c r="O35" s="67"/>
      <c r="P35" s="67"/>
      <c r="Q35" s="68"/>
      <c r="R35" s="72">
        <v>37</v>
      </c>
    </row>
    <row r="36" spans="1:18" ht="22.5" customHeight="1">
      <c r="A36" s="232" t="s">
        <v>228</v>
      </c>
      <c r="B36" s="210" t="s">
        <v>229</v>
      </c>
      <c r="C36" s="211"/>
      <c r="D36" s="211"/>
      <c r="E36" s="212"/>
      <c r="F36" s="210" t="s">
        <v>372</v>
      </c>
      <c r="G36" s="211"/>
      <c r="H36" s="211"/>
      <c r="I36" s="212"/>
      <c r="J36" s="159" t="s">
        <v>230</v>
      </c>
      <c r="K36" s="160"/>
      <c r="L36" s="160"/>
      <c r="M36" s="160"/>
      <c r="N36" s="246" t="s">
        <v>474</v>
      </c>
      <c r="O36" s="247"/>
      <c r="P36" s="247"/>
      <c r="Q36" s="248"/>
      <c r="R36" s="70">
        <v>22</v>
      </c>
    </row>
    <row r="37" spans="1:18" ht="22.5" customHeight="1">
      <c r="A37" s="234"/>
      <c r="B37" s="216"/>
      <c r="C37" s="217"/>
      <c r="D37" s="217"/>
      <c r="E37" s="218"/>
      <c r="F37" s="216"/>
      <c r="G37" s="217"/>
      <c r="H37" s="217"/>
      <c r="I37" s="218"/>
      <c r="J37" s="150" t="s">
        <v>231</v>
      </c>
      <c r="K37" s="151"/>
      <c r="L37" s="151"/>
      <c r="M37" s="151"/>
      <c r="N37" s="162" t="s">
        <v>473</v>
      </c>
      <c r="O37" s="163"/>
      <c r="P37" s="163"/>
      <c r="Q37" s="164"/>
      <c r="R37" s="50">
        <v>17</v>
      </c>
    </row>
    <row r="38" spans="1:18" ht="22.5" customHeight="1">
      <c r="A38" s="236" t="s">
        <v>232</v>
      </c>
      <c r="B38" s="168" t="s">
        <v>233</v>
      </c>
      <c r="C38" s="169"/>
      <c r="D38" s="169"/>
      <c r="E38" s="203"/>
      <c r="F38" s="168" t="s">
        <v>373</v>
      </c>
      <c r="G38" s="169"/>
      <c r="H38" s="169"/>
      <c r="I38" s="203"/>
      <c r="J38" s="54"/>
      <c r="K38" s="55"/>
      <c r="L38" s="55"/>
      <c r="M38" s="55"/>
      <c r="N38" s="54"/>
      <c r="O38" s="55"/>
      <c r="P38" s="55"/>
      <c r="Q38" s="89"/>
      <c r="R38" s="49">
        <v>21</v>
      </c>
    </row>
    <row r="39" spans="1:18" ht="22.5" customHeight="1">
      <c r="A39" s="240"/>
      <c r="B39" s="168" t="s">
        <v>234</v>
      </c>
      <c r="C39" s="169"/>
      <c r="D39" s="169"/>
      <c r="E39" s="203"/>
      <c r="F39" s="168" t="s">
        <v>374</v>
      </c>
      <c r="G39" s="169"/>
      <c r="H39" s="169"/>
      <c r="I39" s="203"/>
      <c r="J39" s="51"/>
      <c r="K39" s="58"/>
      <c r="L39" s="58"/>
      <c r="M39" s="58"/>
      <c r="N39" s="51"/>
      <c r="O39" s="58"/>
      <c r="P39" s="58"/>
      <c r="Q39" s="92"/>
      <c r="R39" s="59">
        <v>24</v>
      </c>
    </row>
    <row r="40" spans="1:18" ht="22.5" customHeight="1">
      <c r="A40" s="240"/>
      <c r="B40" s="168" t="s">
        <v>235</v>
      </c>
      <c r="C40" s="169"/>
      <c r="D40" s="169"/>
      <c r="E40" s="203"/>
      <c r="F40" s="168" t="s">
        <v>375</v>
      </c>
      <c r="G40" s="169"/>
      <c r="H40" s="169"/>
      <c r="I40" s="203"/>
      <c r="J40" s="51"/>
      <c r="K40" s="52"/>
      <c r="L40" s="52"/>
      <c r="M40" s="52"/>
      <c r="N40" s="51"/>
      <c r="O40" s="52"/>
      <c r="P40" s="52"/>
      <c r="Q40" s="88"/>
      <c r="R40" s="50">
        <v>11</v>
      </c>
    </row>
    <row r="41" spans="1:18" ht="22.5" customHeight="1">
      <c r="A41" s="240"/>
      <c r="B41" s="168" t="s">
        <v>236</v>
      </c>
      <c r="C41" s="169"/>
      <c r="D41" s="169"/>
      <c r="E41" s="203"/>
      <c r="F41" s="168" t="s">
        <v>376</v>
      </c>
      <c r="G41" s="169"/>
      <c r="H41" s="169"/>
      <c r="I41" s="203"/>
      <c r="J41" s="51"/>
      <c r="K41" s="52"/>
      <c r="L41" s="52"/>
      <c r="M41" s="52"/>
      <c r="N41" s="51"/>
      <c r="O41" s="52"/>
      <c r="P41" s="52"/>
      <c r="Q41" s="88"/>
      <c r="R41" s="50">
        <v>8</v>
      </c>
    </row>
    <row r="42" spans="1:18" ht="22.5" customHeight="1">
      <c r="A42" s="240"/>
      <c r="B42" s="168" t="s">
        <v>237</v>
      </c>
      <c r="C42" s="169"/>
      <c r="D42" s="169"/>
      <c r="E42" s="203"/>
      <c r="F42" s="168" t="s">
        <v>377</v>
      </c>
      <c r="G42" s="169"/>
      <c r="H42" s="169"/>
      <c r="I42" s="203"/>
      <c r="J42" s="51"/>
      <c r="K42" s="52"/>
      <c r="L42" s="52"/>
      <c r="M42" s="52"/>
      <c r="N42" s="51"/>
      <c r="O42" s="52"/>
      <c r="P42" s="52"/>
      <c r="Q42" s="88"/>
      <c r="R42" s="50">
        <v>3</v>
      </c>
    </row>
    <row r="43" spans="1:18" ht="22.5" customHeight="1">
      <c r="A43" s="240"/>
      <c r="B43" s="168" t="s">
        <v>238</v>
      </c>
      <c r="C43" s="169"/>
      <c r="D43" s="169"/>
      <c r="E43" s="203"/>
      <c r="F43" s="168" t="s">
        <v>378</v>
      </c>
      <c r="G43" s="169"/>
      <c r="H43" s="169"/>
      <c r="I43" s="203"/>
      <c r="J43" s="51"/>
      <c r="K43" s="52"/>
      <c r="L43" s="52"/>
      <c r="M43" s="52"/>
      <c r="N43" s="51"/>
      <c r="O43" s="52"/>
      <c r="P43" s="52"/>
      <c r="Q43" s="88"/>
      <c r="R43" s="50">
        <v>8</v>
      </c>
    </row>
    <row r="44" spans="1:18" ht="22.5" customHeight="1">
      <c r="A44" s="240"/>
      <c r="B44" s="168" t="s">
        <v>239</v>
      </c>
      <c r="C44" s="169"/>
      <c r="D44" s="169"/>
      <c r="E44" s="203"/>
      <c r="F44" s="168" t="s">
        <v>379</v>
      </c>
      <c r="G44" s="169"/>
      <c r="H44" s="169"/>
      <c r="I44" s="203"/>
      <c r="J44" s="150"/>
      <c r="K44" s="151"/>
      <c r="L44" s="151"/>
      <c r="M44" s="151"/>
      <c r="N44" s="150"/>
      <c r="O44" s="151"/>
      <c r="P44" s="151"/>
      <c r="Q44" s="152"/>
      <c r="R44" s="49">
        <v>18</v>
      </c>
    </row>
    <row r="45" spans="1:18" ht="22.5" customHeight="1">
      <c r="A45" s="239"/>
      <c r="B45" s="187" t="s">
        <v>240</v>
      </c>
      <c r="C45" s="188"/>
      <c r="D45" s="188"/>
      <c r="E45" s="189"/>
      <c r="F45" s="187" t="s">
        <v>380</v>
      </c>
      <c r="G45" s="188"/>
      <c r="H45" s="188"/>
      <c r="I45" s="189"/>
      <c r="J45" s="66"/>
      <c r="K45" s="67"/>
      <c r="L45" s="67"/>
      <c r="M45" s="67"/>
      <c r="N45" s="66"/>
      <c r="O45" s="67"/>
      <c r="P45" s="67"/>
      <c r="Q45" s="68"/>
      <c r="R45" s="72">
        <v>18</v>
      </c>
    </row>
    <row r="46" spans="1:18" ht="22.5" customHeight="1">
      <c r="A46" s="238" t="s">
        <v>241</v>
      </c>
      <c r="B46" s="190" t="s">
        <v>29</v>
      </c>
      <c r="C46" s="191"/>
      <c r="D46" s="191"/>
      <c r="E46" s="192"/>
      <c r="F46" s="190" t="s">
        <v>381</v>
      </c>
      <c r="G46" s="191"/>
      <c r="H46" s="191"/>
      <c r="I46" s="192"/>
      <c r="J46" s="64"/>
      <c r="K46" s="65"/>
      <c r="L46" s="65"/>
      <c r="M46" s="65"/>
      <c r="N46" s="64"/>
      <c r="O46" s="65"/>
      <c r="P46" s="65"/>
      <c r="Q46" s="90"/>
      <c r="R46" s="70">
        <v>25</v>
      </c>
    </row>
    <row r="47" spans="1:18" ht="22.5" customHeight="1">
      <c r="A47" s="240"/>
      <c r="B47" s="168" t="s">
        <v>242</v>
      </c>
      <c r="C47" s="169"/>
      <c r="D47" s="169"/>
      <c r="E47" s="203"/>
      <c r="F47" s="168" t="s">
        <v>382</v>
      </c>
      <c r="G47" s="169"/>
      <c r="H47" s="169"/>
      <c r="I47" s="203"/>
      <c r="J47" s="51"/>
      <c r="K47" s="52"/>
      <c r="L47" s="52"/>
      <c r="M47" s="52"/>
      <c r="N47" s="51"/>
      <c r="O47" s="52"/>
      <c r="P47" s="52"/>
      <c r="Q47" s="88"/>
      <c r="R47" s="50">
        <v>8</v>
      </c>
    </row>
    <row r="48" spans="1:18" ht="22.5" customHeight="1">
      <c r="A48" s="237"/>
      <c r="B48" s="187" t="s">
        <v>243</v>
      </c>
      <c r="C48" s="188"/>
      <c r="D48" s="188"/>
      <c r="E48" s="189"/>
      <c r="F48" s="187" t="s">
        <v>383</v>
      </c>
      <c r="G48" s="188"/>
      <c r="H48" s="188"/>
      <c r="I48" s="189"/>
      <c r="J48" s="57"/>
      <c r="K48" s="58"/>
      <c r="L48" s="58"/>
      <c r="M48" s="58"/>
      <c r="N48" s="57"/>
      <c r="O48" s="58"/>
      <c r="P48" s="58"/>
      <c r="Q48" s="92"/>
      <c r="R48" s="59">
        <v>3</v>
      </c>
    </row>
    <row r="49" spans="1:18" ht="22.5" customHeight="1">
      <c r="A49" s="60" t="s">
        <v>244</v>
      </c>
      <c r="B49" s="219" t="s">
        <v>245</v>
      </c>
      <c r="C49" s="220"/>
      <c r="D49" s="220"/>
      <c r="E49" s="221"/>
      <c r="F49" s="219" t="s">
        <v>384</v>
      </c>
      <c r="G49" s="220"/>
      <c r="H49" s="220"/>
      <c r="I49" s="221"/>
      <c r="J49" s="61"/>
      <c r="K49" s="62"/>
      <c r="L49" s="62"/>
      <c r="M49" s="62"/>
      <c r="N49" s="61"/>
      <c r="O49" s="62"/>
      <c r="P49" s="62"/>
      <c r="Q49" s="91"/>
      <c r="R49" s="63">
        <v>37</v>
      </c>
    </row>
    <row r="50" spans="1:18" ht="22.5" customHeight="1">
      <c r="A50" s="236" t="s">
        <v>246</v>
      </c>
      <c r="B50" s="190" t="s">
        <v>247</v>
      </c>
      <c r="C50" s="191"/>
      <c r="D50" s="191"/>
      <c r="E50" s="192"/>
      <c r="F50" s="190" t="s">
        <v>385</v>
      </c>
      <c r="G50" s="191"/>
      <c r="H50" s="191"/>
      <c r="I50" s="192"/>
      <c r="J50" s="54"/>
      <c r="K50" s="55"/>
      <c r="L50" s="55"/>
      <c r="M50" s="55"/>
      <c r="N50" s="54"/>
      <c r="O50" s="55"/>
      <c r="P50" s="55"/>
      <c r="Q50" s="89"/>
      <c r="R50" s="49">
        <v>37</v>
      </c>
    </row>
    <row r="51" spans="1:18" ht="22.5" customHeight="1">
      <c r="A51" s="237"/>
      <c r="B51" s="187" t="s">
        <v>248</v>
      </c>
      <c r="C51" s="188"/>
      <c r="D51" s="188"/>
      <c r="E51" s="189"/>
      <c r="F51" s="187" t="s">
        <v>386</v>
      </c>
      <c r="G51" s="188"/>
      <c r="H51" s="188"/>
      <c r="I51" s="189"/>
      <c r="J51" s="57"/>
      <c r="K51" s="58"/>
      <c r="L51" s="58"/>
      <c r="M51" s="58"/>
      <c r="N51" s="57"/>
      <c r="O51" s="58"/>
      <c r="P51" s="58"/>
      <c r="Q51" s="92"/>
      <c r="R51" s="59">
        <v>11</v>
      </c>
    </row>
    <row r="52" spans="1:18" ht="22.5" customHeight="1">
      <c r="A52" s="238" t="s">
        <v>249</v>
      </c>
      <c r="B52" s="190" t="s">
        <v>250</v>
      </c>
      <c r="C52" s="191"/>
      <c r="D52" s="191"/>
      <c r="E52" s="192"/>
      <c r="F52" s="190" t="s">
        <v>387</v>
      </c>
      <c r="G52" s="191"/>
      <c r="H52" s="191"/>
      <c r="I52" s="192"/>
      <c r="J52" s="64"/>
      <c r="K52" s="65"/>
      <c r="L52" s="65"/>
      <c r="M52" s="65"/>
      <c r="N52" s="64"/>
      <c r="O52" s="65"/>
      <c r="P52" s="65"/>
      <c r="Q52" s="90"/>
      <c r="R52" s="70">
        <v>21</v>
      </c>
    </row>
    <row r="53" spans="1:18" ht="22.5" customHeight="1">
      <c r="A53" s="239"/>
      <c r="B53" s="187" t="s">
        <v>251</v>
      </c>
      <c r="C53" s="188"/>
      <c r="D53" s="188"/>
      <c r="E53" s="189"/>
      <c r="F53" s="187" t="s">
        <v>388</v>
      </c>
      <c r="G53" s="188"/>
      <c r="H53" s="188"/>
      <c r="I53" s="189"/>
      <c r="J53" s="66"/>
      <c r="K53" s="67"/>
      <c r="L53" s="67"/>
      <c r="M53" s="67"/>
      <c r="N53" s="66"/>
      <c r="O53" s="67"/>
      <c r="P53" s="67"/>
      <c r="Q53" s="68"/>
      <c r="R53" s="72">
        <v>10</v>
      </c>
    </row>
    <row r="54" spans="1:18" ht="22.5" customHeight="1">
      <c r="A54" s="232" t="s">
        <v>253</v>
      </c>
      <c r="B54" s="190" t="s">
        <v>254</v>
      </c>
      <c r="C54" s="191"/>
      <c r="D54" s="191"/>
      <c r="E54" s="192"/>
      <c r="F54" s="190" t="s">
        <v>389</v>
      </c>
      <c r="G54" s="191"/>
      <c r="H54" s="191"/>
      <c r="I54" s="192"/>
      <c r="J54" s="64"/>
      <c r="K54" s="73"/>
      <c r="L54" s="73"/>
      <c r="M54" s="73"/>
      <c r="N54" s="64"/>
      <c r="O54" s="73"/>
      <c r="P54" s="73"/>
      <c r="Q54" s="94"/>
      <c r="R54" s="74">
        <v>12</v>
      </c>
    </row>
    <row r="55" spans="1:18" ht="22.5" customHeight="1">
      <c r="A55" s="234"/>
      <c r="B55" s="168" t="s">
        <v>255</v>
      </c>
      <c r="C55" s="169"/>
      <c r="D55" s="169"/>
      <c r="E55" s="203"/>
      <c r="F55" s="168" t="s">
        <v>390</v>
      </c>
      <c r="G55" s="169"/>
      <c r="H55" s="169"/>
      <c r="I55" s="203"/>
      <c r="J55" s="51"/>
      <c r="K55" s="52"/>
      <c r="L55" s="52"/>
      <c r="M55" s="52"/>
      <c r="N55" s="51"/>
      <c r="O55" s="52"/>
      <c r="P55" s="52"/>
      <c r="Q55" s="88"/>
      <c r="R55" s="50">
        <v>37</v>
      </c>
    </row>
    <row r="56" spans="1:18" ht="22.5" customHeight="1">
      <c r="A56" s="234"/>
      <c r="B56" s="168" t="s">
        <v>256</v>
      </c>
      <c r="C56" s="169"/>
      <c r="D56" s="169"/>
      <c r="E56" s="203"/>
      <c r="F56" s="168" t="s">
        <v>391</v>
      </c>
      <c r="G56" s="169"/>
      <c r="H56" s="169"/>
      <c r="I56" s="203"/>
      <c r="J56" s="51"/>
      <c r="K56" s="52"/>
      <c r="L56" s="52"/>
      <c r="M56" s="52"/>
      <c r="N56" s="51"/>
      <c r="O56" s="52"/>
      <c r="P56" s="52"/>
      <c r="Q56" s="88"/>
      <c r="R56" s="50">
        <v>37</v>
      </c>
    </row>
    <row r="57" spans="1:18" ht="22.5" customHeight="1">
      <c r="A57" s="234"/>
      <c r="B57" s="168" t="s">
        <v>257</v>
      </c>
      <c r="C57" s="169"/>
      <c r="D57" s="169"/>
      <c r="E57" s="203"/>
      <c r="F57" s="168" t="s">
        <v>392</v>
      </c>
      <c r="G57" s="169"/>
      <c r="H57" s="169"/>
      <c r="I57" s="203"/>
      <c r="J57" s="51"/>
      <c r="K57" s="52"/>
      <c r="L57" s="52"/>
      <c r="M57" s="52"/>
      <c r="N57" s="51"/>
      <c r="O57" s="52"/>
      <c r="P57" s="52"/>
      <c r="Q57" s="88"/>
      <c r="R57" s="50">
        <v>24</v>
      </c>
    </row>
    <row r="58" spans="1:18" ht="22.5" customHeight="1">
      <c r="A58" s="234"/>
      <c r="B58" s="168" t="s">
        <v>258</v>
      </c>
      <c r="C58" s="169"/>
      <c r="D58" s="169"/>
      <c r="E58" s="203"/>
      <c r="F58" s="168" t="s">
        <v>393</v>
      </c>
      <c r="G58" s="169"/>
      <c r="H58" s="169"/>
      <c r="I58" s="203"/>
      <c r="J58" s="51"/>
      <c r="K58" s="52"/>
      <c r="L58" s="52"/>
      <c r="M58" s="52"/>
      <c r="N58" s="51"/>
      <c r="O58" s="52"/>
      <c r="P58" s="52"/>
      <c r="Q58" s="88"/>
      <c r="R58" s="50">
        <v>11</v>
      </c>
    </row>
    <row r="59" spans="1:18" ht="22.5" customHeight="1">
      <c r="A59" s="234"/>
      <c r="B59" s="168" t="s">
        <v>259</v>
      </c>
      <c r="C59" s="169"/>
      <c r="D59" s="169"/>
      <c r="E59" s="203"/>
      <c r="F59" s="168" t="s">
        <v>394</v>
      </c>
      <c r="G59" s="169"/>
      <c r="H59" s="169"/>
      <c r="I59" s="203"/>
      <c r="J59" s="51"/>
      <c r="K59" s="52"/>
      <c r="L59" s="52"/>
      <c r="M59" s="52"/>
      <c r="N59" s="51"/>
      <c r="O59" s="52"/>
      <c r="P59" s="52"/>
      <c r="Q59" s="88"/>
      <c r="R59" s="50">
        <v>11</v>
      </c>
    </row>
    <row r="60" spans="1:18" ht="22.5" customHeight="1">
      <c r="A60" s="234"/>
      <c r="B60" s="168" t="s">
        <v>260</v>
      </c>
      <c r="C60" s="169"/>
      <c r="D60" s="169"/>
      <c r="E60" s="203"/>
      <c r="F60" s="168" t="s">
        <v>395</v>
      </c>
      <c r="G60" s="169"/>
      <c r="H60" s="169"/>
      <c r="I60" s="203"/>
      <c r="J60" s="51"/>
      <c r="K60" s="58"/>
      <c r="L60" s="58"/>
      <c r="M60" s="58"/>
      <c r="N60" s="51"/>
      <c r="O60" s="58"/>
      <c r="P60" s="58"/>
      <c r="Q60" s="92"/>
      <c r="R60" s="59">
        <v>12</v>
      </c>
    </row>
    <row r="61" spans="1:18" ht="22.5" customHeight="1">
      <c r="A61" s="234"/>
      <c r="B61" s="168" t="s">
        <v>261</v>
      </c>
      <c r="C61" s="169"/>
      <c r="D61" s="169"/>
      <c r="E61" s="203"/>
      <c r="F61" s="168" t="s">
        <v>396</v>
      </c>
      <c r="G61" s="169"/>
      <c r="H61" s="169"/>
      <c r="I61" s="203"/>
      <c r="J61" s="51"/>
      <c r="K61" s="52"/>
      <c r="L61" s="52"/>
      <c r="M61" s="52"/>
      <c r="N61" s="51"/>
      <c r="O61" s="52"/>
      <c r="P61" s="52"/>
      <c r="Q61" s="88"/>
      <c r="R61" s="50">
        <v>3</v>
      </c>
    </row>
    <row r="62" spans="1:18" ht="22.5" customHeight="1">
      <c r="A62" s="234"/>
      <c r="B62" s="168" t="s">
        <v>262</v>
      </c>
      <c r="C62" s="169"/>
      <c r="D62" s="169"/>
      <c r="E62" s="203"/>
      <c r="F62" s="168" t="s">
        <v>397</v>
      </c>
      <c r="G62" s="169"/>
      <c r="H62" s="169"/>
      <c r="I62" s="203"/>
      <c r="J62" s="51"/>
      <c r="K62" s="52"/>
      <c r="L62" s="52"/>
      <c r="M62" s="52"/>
      <c r="N62" s="51"/>
      <c r="O62" s="52"/>
      <c r="P62" s="52"/>
      <c r="Q62" s="88"/>
      <c r="R62" s="50">
        <v>11</v>
      </c>
    </row>
    <row r="63" spans="1:18" ht="22.5" customHeight="1">
      <c r="A63" s="234"/>
      <c r="B63" s="168" t="s">
        <v>263</v>
      </c>
      <c r="C63" s="169"/>
      <c r="D63" s="169"/>
      <c r="E63" s="203"/>
      <c r="F63" s="168" t="s">
        <v>398</v>
      </c>
      <c r="G63" s="169"/>
      <c r="H63" s="169"/>
      <c r="I63" s="203"/>
      <c r="J63" s="150"/>
      <c r="K63" s="151"/>
      <c r="L63" s="151"/>
      <c r="M63" s="151"/>
      <c r="N63" s="150"/>
      <c r="O63" s="151"/>
      <c r="P63" s="151"/>
      <c r="Q63" s="152"/>
      <c r="R63" s="50">
        <v>16</v>
      </c>
    </row>
    <row r="64" spans="1:18" ht="22.5" customHeight="1">
      <c r="A64" s="234"/>
      <c r="B64" s="168" t="s">
        <v>264</v>
      </c>
      <c r="C64" s="169"/>
      <c r="D64" s="169"/>
      <c r="E64" s="203"/>
      <c r="F64" s="168" t="s">
        <v>399</v>
      </c>
      <c r="G64" s="169"/>
      <c r="H64" s="169"/>
      <c r="I64" s="203"/>
      <c r="J64" s="150"/>
      <c r="K64" s="151"/>
      <c r="L64" s="151"/>
      <c r="M64" s="151"/>
      <c r="N64" s="150"/>
      <c r="O64" s="151"/>
      <c r="P64" s="151"/>
      <c r="Q64" s="152"/>
      <c r="R64" s="50">
        <v>15</v>
      </c>
    </row>
    <row r="65" spans="1:18" ht="22.5" customHeight="1">
      <c r="A65" s="234"/>
      <c r="B65" s="168" t="s">
        <v>265</v>
      </c>
      <c r="C65" s="169"/>
      <c r="D65" s="169"/>
      <c r="E65" s="203"/>
      <c r="F65" s="168" t="s">
        <v>400</v>
      </c>
      <c r="G65" s="169"/>
      <c r="H65" s="169"/>
      <c r="I65" s="203"/>
      <c r="J65" s="57"/>
      <c r="K65" s="58"/>
      <c r="L65" s="58"/>
      <c r="M65" s="58"/>
      <c r="N65" s="57"/>
      <c r="O65" s="58"/>
      <c r="P65" s="58"/>
      <c r="Q65" s="92"/>
      <c r="R65" s="59">
        <v>3</v>
      </c>
    </row>
    <row r="66" spans="1:18" ht="22.5" customHeight="1">
      <c r="A66" s="234"/>
      <c r="B66" s="204" t="s">
        <v>266</v>
      </c>
      <c r="C66" s="205"/>
      <c r="D66" s="205"/>
      <c r="E66" s="206"/>
      <c r="F66" s="204" t="s">
        <v>401</v>
      </c>
      <c r="G66" s="205"/>
      <c r="H66" s="205"/>
      <c r="I66" s="206"/>
      <c r="J66" s="150" t="s">
        <v>267</v>
      </c>
      <c r="K66" s="151"/>
      <c r="L66" s="151"/>
      <c r="M66" s="151"/>
      <c r="N66" s="150" t="s">
        <v>476</v>
      </c>
      <c r="O66" s="151"/>
      <c r="P66" s="151"/>
      <c r="Q66" s="152"/>
      <c r="R66" s="50">
        <v>3</v>
      </c>
    </row>
    <row r="67" spans="1:19" ht="22.5" customHeight="1" thickBot="1">
      <c r="A67" s="235"/>
      <c r="B67" s="222"/>
      <c r="C67" s="223"/>
      <c r="D67" s="223"/>
      <c r="E67" s="224"/>
      <c r="F67" s="222"/>
      <c r="G67" s="223"/>
      <c r="H67" s="223"/>
      <c r="I67" s="224"/>
      <c r="J67" s="175" t="s">
        <v>190</v>
      </c>
      <c r="K67" s="176"/>
      <c r="L67" s="176"/>
      <c r="M67" s="176"/>
      <c r="N67" s="175" t="s">
        <v>478</v>
      </c>
      <c r="O67" s="176"/>
      <c r="P67" s="176"/>
      <c r="Q67" s="177"/>
      <c r="R67" s="76">
        <v>26</v>
      </c>
      <c r="S67" s="48"/>
    </row>
    <row r="68" spans="1:18" ht="22.5" customHeight="1">
      <c r="A68" s="77" t="s">
        <v>252</v>
      </c>
      <c r="B68" s="225" t="s">
        <v>268</v>
      </c>
      <c r="C68" s="226"/>
      <c r="D68" s="226"/>
      <c r="E68" s="227"/>
      <c r="F68" s="225" t="s">
        <v>402</v>
      </c>
      <c r="G68" s="226"/>
      <c r="H68" s="226"/>
      <c r="I68" s="227"/>
      <c r="J68" s="178"/>
      <c r="K68" s="179"/>
      <c r="L68" s="179"/>
      <c r="M68" s="179"/>
      <c r="N68" s="178"/>
      <c r="O68" s="179"/>
      <c r="P68" s="179"/>
      <c r="Q68" s="180"/>
      <c r="R68" s="78">
        <v>27</v>
      </c>
    </row>
    <row r="69" spans="1:18" ht="22.5" customHeight="1">
      <c r="A69" s="69" t="s">
        <v>269</v>
      </c>
      <c r="B69" s="219" t="s">
        <v>270</v>
      </c>
      <c r="C69" s="220"/>
      <c r="D69" s="220"/>
      <c r="E69" s="221"/>
      <c r="F69" s="219" t="s">
        <v>403</v>
      </c>
      <c r="G69" s="220"/>
      <c r="H69" s="220"/>
      <c r="I69" s="221"/>
      <c r="J69" s="79"/>
      <c r="K69" s="73"/>
      <c r="L69" s="73"/>
      <c r="M69" s="73"/>
      <c r="N69" s="79"/>
      <c r="O69" s="73"/>
      <c r="P69" s="73"/>
      <c r="Q69" s="94"/>
      <c r="R69" s="74">
        <v>9</v>
      </c>
    </row>
    <row r="70" spans="1:18" ht="22.5" customHeight="1">
      <c r="A70" s="69" t="s">
        <v>271</v>
      </c>
      <c r="B70" s="219" t="s">
        <v>272</v>
      </c>
      <c r="C70" s="220"/>
      <c r="D70" s="220"/>
      <c r="E70" s="221"/>
      <c r="F70" s="219" t="s">
        <v>404</v>
      </c>
      <c r="G70" s="220"/>
      <c r="H70" s="220"/>
      <c r="I70" s="221"/>
      <c r="J70" s="79"/>
      <c r="K70" s="73"/>
      <c r="L70" s="73"/>
      <c r="M70" s="73"/>
      <c r="N70" s="79"/>
      <c r="O70" s="73"/>
      <c r="P70" s="73"/>
      <c r="Q70" s="94"/>
      <c r="R70" s="74">
        <v>8</v>
      </c>
    </row>
    <row r="71" spans="1:18" ht="22.5" customHeight="1">
      <c r="A71" s="232" t="s">
        <v>273</v>
      </c>
      <c r="B71" s="190" t="s">
        <v>274</v>
      </c>
      <c r="C71" s="191"/>
      <c r="D71" s="191"/>
      <c r="E71" s="192"/>
      <c r="F71" s="190" t="s">
        <v>405</v>
      </c>
      <c r="G71" s="191"/>
      <c r="H71" s="191"/>
      <c r="I71" s="192"/>
      <c r="J71" s="64"/>
      <c r="K71" s="65"/>
      <c r="L71" s="65"/>
      <c r="M71" s="65"/>
      <c r="N71" s="64"/>
      <c r="O71" s="65"/>
      <c r="P71" s="65"/>
      <c r="Q71" s="90"/>
      <c r="R71" s="70">
        <v>22</v>
      </c>
    </row>
    <row r="72" spans="1:18" ht="22.5" customHeight="1">
      <c r="A72" s="234"/>
      <c r="B72" s="168" t="s">
        <v>275</v>
      </c>
      <c r="C72" s="169"/>
      <c r="D72" s="169"/>
      <c r="E72" s="203"/>
      <c r="F72" s="168" t="s">
        <v>406</v>
      </c>
      <c r="G72" s="169"/>
      <c r="H72" s="169"/>
      <c r="I72" s="203"/>
      <c r="J72" s="51"/>
      <c r="K72" s="52"/>
      <c r="L72" s="52"/>
      <c r="M72" s="52"/>
      <c r="N72" s="51"/>
      <c r="O72" s="52"/>
      <c r="P72" s="52"/>
      <c r="Q72" s="88"/>
      <c r="R72" s="50">
        <v>19</v>
      </c>
    </row>
    <row r="73" spans="1:18" ht="22.5" customHeight="1">
      <c r="A73" s="234"/>
      <c r="B73" s="168" t="s">
        <v>276</v>
      </c>
      <c r="C73" s="169"/>
      <c r="D73" s="169"/>
      <c r="E73" s="203"/>
      <c r="F73" s="168" t="s">
        <v>407</v>
      </c>
      <c r="G73" s="169"/>
      <c r="H73" s="169"/>
      <c r="I73" s="203"/>
      <c r="J73" s="51"/>
      <c r="K73" s="52"/>
      <c r="L73" s="52"/>
      <c r="M73" s="52"/>
      <c r="N73" s="51"/>
      <c r="O73" s="52"/>
      <c r="P73" s="52"/>
      <c r="Q73" s="88"/>
      <c r="R73" s="50">
        <v>7</v>
      </c>
    </row>
    <row r="74" spans="1:18" ht="22.5" customHeight="1">
      <c r="A74" s="234"/>
      <c r="B74" s="168" t="s">
        <v>277</v>
      </c>
      <c r="C74" s="169"/>
      <c r="D74" s="169"/>
      <c r="E74" s="203"/>
      <c r="F74" s="168" t="s">
        <v>408</v>
      </c>
      <c r="G74" s="169"/>
      <c r="H74" s="169"/>
      <c r="I74" s="203"/>
      <c r="J74" s="51"/>
      <c r="K74" s="52"/>
      <c r="L74" s="52"/>
      <c r="M74" s="52"/>
      <c r="N74" s="51"/>
      <c r="O74" s="52"/>
      <c r="P74" s="52"/>
      <c r="Q74" s="88"/>
      <c r="R74" s="50">
        <v>28</v>
      </c>
    </row>
    <row r="75" spans="1:18" ht="22.5" customHeight="1">
      <c r="A75" s="234"/>
      <c r="B75" s="168" t="s">
        <v>278</v>
      </c>
      <c r="C75" s="169"/>
      <c r="D75" s="169"/>
      <c r="E75" s="203"/>
      <c r="F75" s="168" t="s">
        <v>409</v>
      </c>
      <c r="G75" s="169"/>
      <c r="H75" s="169"/>
      <c r="I75" s="203"/>
      <c r="J75" s="51"/>
      <c r="K75" s="52"/>
      <c r="L75" s="52"/>
      <c r="M75" s="52"/>
      <c r="N75" s="51"/>
      <c r="O75" s="52"/>
      <c r="P75" s="52"/>
      <c r="Q75" s="88"/>
      <c r="R75" s="50">
        <v>37</v>
      </c>
    </row>
    <row r="76" spans="1:18" ht="22.5" customHeight="1">
      <c r="A76" s="233"/>
      <c r="B76" s="187" t="s">
        <v>279</v>
      </c>
      <c r="C76" s="188"/>
      <c r="D76" s="188"/>
      <c r="E76" s="189"/>
      <c r="F76" s="187" t="s">
        <v>410</v>
      </c>
      <c r="G76" s="188"/>
      <c r="H76" s="188"/>
      <c r="I76" s="189"/>
      <c r="J76" s="66"/>
      <c r="K76" s="67"/>
      <c r="L76" s="67"/>
      <c r="M76" s="67"/>
      <c r="N76" s="66"/>
      <c r="O76" s="67"/>
      <c r="P76" s="67"/>
      <c r="Q76" s="68"/>
      <c r="R76" s="59">
        <v>28</v>
      </c>
    </row>
    <row r="77" spans="1:18" ht="22.5" customHeight="1">
      <c r="A77" s="232" t="s">
        <v>280</v>
      </c>
      <c r="B77" s="210" t="s">
        <v>281</v>
      </c>
      <c r="C77" s="211"/>
      <c r="D77" s="211"/>
      <c r="E77" s="212"/>
      <c r="F77" s="210" t="s">
        <v>411</v>
      </c>
      <c r="G77" s="211"/>
      <c r="H77" s="211"/>
      <c r="I77" s="212"/>
      <c r="J77" s="165" t="s">
        <v>267</v>
      </c>
      <c r="K77" s="166"/>
      <c r="L77" s="166"/>
      <c r="M77" s="166"/>
      <c r="N77" s="165" t="s">
        <v>475</v>
      </c>
      <c r="O77" s="166"/>
      <c r="P77" s="166"/>
      <c r="Q77" s="167"/>
      <c r="R77" s="70">
        <v>3</v>
      </c>
    </row>
    <row r="78" spans="1:18" ht="22.5" customHeight="1">
      <c r="A78" s="233"/>
      <c r="B78" s="207"/>
      <c r="C78" s="208"/>
      <c r="D78" s="208"/>
      <c r="E78" s="209"/>
      <c r="F78" s="207"/>
      <c r="G78" s="208"/>
      <c r="H78" s="208"/>
      <c r="I78" s="209"/>
      <c r="J78" s="153" t="s">
        <v>190</v>
      </c>
      <c r="K78" s="154"/>
      <c r="L78" s="154"/>
      <c r="M78" s="154"/>
      <c r="N78" s="153" t="s">
        <v>477</v>
      </c>
      <c r="O78" s="154"/>
      <c r="P78" s="154"/>
      <c r="Q78" s="155"/>
      <c r="R78" s="72">
        <v>29</v>
      </c>
    </row>
    <row r="79" spans="1:18" ht="22.5" customHeight="1">
      <c r="A79" s="60" t="s">
        <v>282</v>
      </c>
      <c r="B79" s="219" t="s">
        <v>283</v>
      </c>
      <c r="C79" s="220"/>
      <c r="D79" s="220"/>
      <c r="E79" s="221"/>
      <c r="F79" s="219" t="s">
        <v>412</v>
      </c>
      <c r="G79" s="220"/>
      <c r="H79" s="220"/>
      <c r="I79" s="221"/>
      <c r="J79" s="170" t="s">
        <v>479</v>
      </c>
      <c r="K79" s="171"/>
      <c r="L79" s="171"/>
      <c r="M79" s="171"/>
      <c r="N79" s="249" t="s">
        <v>480</v>
      </c>
      <c r="O79" s="250"/>
      <c r="P79" s="250"/>
      <c r="Q79" s="251"/>
      <c r="R79" s="81">
        <v>28</v>
      </c>
    </row>
    <row r="80" spans="1:18" ht="22.5" customHeight="1">
      <c r="A80" s="71" t="s">
        <v>284</v>
      </c>
      <c r="B80" s="219" t="s">
        <v>285</v>
      </c>
      <c r="C80" s="220"/>
      <c r="D80" s="220"/>
      <c r="E80" s="221"/>
      <c r="F80" s="219" t="s">
        <v>413</v>
      </c>
      <c r="G80" s="220"/>
      <c r="H80" s="220"/>
      <c r="I80" s="221"/>
      <c r="J80" s="172"/>
      <c r="K80" s="173"/>
      <c r="L80" s="173"/>
      <c r="M80" s="173"/>
      <c r="N80" s="172"/>
      <c r="O80" s="173"/>
      <c r="P80" s="173"/>
      <c r="Q80" s="174"/>
      <c r="R80" s="82">
        <v>27</v>
      </c>
    </row>
    <row r="81" spans="1:18" ht="22.5" customHeight="1">
      <c r="A81" s="232" t="s">
        <v>286</v>
      </c>
      <c r="B81" s="190" t="s">
        <v>287</v>
      </c>
      <c r="C81" s="191"/>
      <c r="D81" s="191"/>
      <c r="E81" s="192"/>
      <c r="F81" s="190" t="s">
        <v>414</v>
      </c>
      <c r="G81" s="191"/>
      <c r="H81" s="191"/>
      <c r="I81" s="192"/>
      <c r="J81" s="64"/>
      <c r="K81" s="65"/>
      <c r="L81" s="65"/>
      <c r="M81" s="65"/>
      <c r="N81" s="64"/>
      <c r="O81" s="65"/>
      <c r="P81" s="65"/>
      <c r="Q81" s="90"/>
      <c r="R81" s="70">
        <v>38</v>
      </c>
    </row>
    <row r="82" spans="1:18" ht="22.5" customHeight="1">
      <c r="A82" s="233"/>
      <c r="B82" s="187" t="s">
        <v>288</v>
      </c>
      <c r="C82" s="188"/>
      <c r="D82" s="188"/>
      <c r="E82" s="189"/>
      <c r="F82" s="187" t="s">
        <v>415</v>
      </c>
      <c r="G82" s="188"/>
      <c r="H82" s="188"/>
      <c r="I82" s="189"/>
      <c r="J82" s="66"/>
      <c r="K82" s="67"/>
      <c r="L82" s="67"/>
      <c r="M82" s="67"/>
      <c r="N82" s="66"/>
      <c r="O82" s="67"/>
      <c r="P82" s="67"/>
      <c r="Q82" s="68"/>
      <c r="R82" s="72">
        <v>4</v>
      </c>
    </row>
    <row r="83" spans="1:18" ht="22.5" customHeight="1">
      <c r="A83" s="232" t="s">
        <v>289</v>
      </c>
      <c r="B83" s="190" t="s">
        <v>290</v>
      </c>
      <c r="C83" s="191"/>
      <c r="D83" s="191"/>
      <c r="E83" s="192"/>
      <c r="F83" s="190" t="s">
        <v>416</v>
      </c>
      <c r="G83" s="191"/>
      <c r="H83" s="191"/>
      <c r="I83" s="192"/>
      <c r="J83" s="54"/>
      <c r="K83" s="55"/>
      <c r="L83" s="55"/>
      <c r="M83" s="55"/>
      <c r="N83" s="54"/>
      <c r="O83" s="55"/>
      <c r="P83" s="55"/>
      <c r="Q83" s="89"/>
      <c r="R83" s="49">
        <v>7</v>
      </c>
    </row>
    <row r="84" spans="1:18" ht="22.5" customHeight="1">
      <c r="A84" s="234"/>
      <c r="B84" s="204" t="s">
        <v>291</v>
      </c>
      <c r="C84" s="205"/>
      <c r="D84" s="205"/>
      <c r="E84" s="206"/>
      <c r="F84" s="204" t="s">
        <v>417</v>
      </c>
      <c r="G84" s="205"/>
      <c r="H84" s="205"/>
      <c r="I84" s="206"/>
      <c r="J84" s="150" t="s">
        <v>292</v>
      </c>
      <c r="K84" s="151"/>
      <c r="L84" s="151"/>
      <c r="M84" s="151"/>
      <c r="N84" s="150" t="s">
        <v>471</v>
      </c>
      <c r="O84" s="151"/>
      <c r="P84" s="151"/>
      <c r="Q84" s="152"/>
      <c r="R84" s="50">
        <v>31</v>
      </c>
    </row>
    <row r="85" spans="1:18" ht="22.5" customHeight="1">
      <c r="A85" s="234"/>
      <c r="B85" s="216"/>
      <c r="C85" s="217"/>
      <c r="D85" s="217"/>
      <c r="E85" s="218"/>
      <c r="F85" s="216"/>
      <c r="G85" s="217"/>
      <c r="H85" s="217"/>
      <c r="I85" s="218"/>
      <c r="J85" s="150" t="s">
        <v>30</v>
      </c>
      <c r="K85" s="151"/>
      <c r="L85" s="151"/>
      <c r="M85" s="151"/>
      <c r="N85" s="150" t="s">
        <v>481</v>
      </c>
      <c r="O85" s="151"/>
      <c r="P85" s="151"/>
      <c r="Q85" s="152"/>
      <c r="R85" s="50">
        <v>30</v>
      </c>
    </row>
    <row r="86" spans="1:18" ht="22.5" customHeight="1">
      <c r="A86" s="234"/>
      <c r="B86" s="168" t="s">
        <v>293</v>
      </c>
      <c r="C86" s="169"/>
      <c r="D86" s="169"/>
      <c r="E86" s="203"/>
      <c r="F86" s="168" t="s">
        <v>418</v>
      </c>
      <c r="G86" s="169"/>
      <c r="H86" s="169"/>
      <c r="I86" s="203"/>
      <c r="J86" s="51"/>
      <c r="K86" s="52"/>
      <c r="L86" s="52"/>
      <c r="M86" s="52"/>
      <c r="N86" s="51"/>
      <c r="O86" s="52"/>
      <c r="P86" s="52"/>
      <c r="Q86" s="88"/>
      <c r="R86" s="50">
        <v>21</v>
      </c>
    </row>
    <row r="87" spans="1:18" ht="22.5" customHeight="1">
      <c r="A87" s="234"/>
      <c r="B87" s="168" t="s">
        <v>294</v>
      </c>
      <c r="C87" s="169"/>
      <c r="D87" s="169"/>
      <c r="E87" s="203"/>
      <c r="F87" s="168" t="s">
        <v>419</v>
      </c>
      <c r="G87" s="169"/>
      <c r="H87" s="169"/>
      <c r="I87" s="203"/>
      <c r="J87" s="51"/>
      <c r="K87" s="52"/>
      <c r="L87" s="52"/>
      <c r="M87" s="52"/>
      <c r="N87" s="51"/>
      <c r="O87" s="52"/>
      <c r="P87" s="52"/>
      <c r="Q87" s="88"/>
      <c r="R87" s="50">
        <v>7</v>
      </c>
    </row>
    <row r="88" spans="1:18" ht="22.5" customHeight="1">
      <c r="A88" s="233"/>
      <c r="B88" s="187" t="s">
        <v>295</v>
      </c>
      <c r="C88" s="188"/>
      <c r="D88" s="188"/>
      <c r="E88" s="189"/>
      <c r="F88" s="187" t="s">
        <v>420</v>
      </c>
      <c r="G88" s="188"/>
      <c r="H88" s="188"/>
      <c r="I88" s="189"/>
      <c r="J88" s="57"/>
      <c r="K88" s="58"/>
      <c r="L88" s="58"/>
      <c r="M88" s="58"/>
      <c r="N88" s="57"/>
      <c r="O88" s="58"/>
      <c r="P88" s="58"/>
      <c r="Q88" s="92"/>
      <c r="R88" s="83">
        <v>3</v>
      </c>
    </row>
    <row r="89" spans="1:18" ht="22.5" customHeight="1">
      <c r="A89" s="232" t="s">
        <v>296</v>
      </c>
      <c r="B89" s="190" t="s">
        <v>297</v>
      </c>
      <c r="C89" s="191"/>
      <c r="D89" s="191"/>
      <c r="E89" s="192"/>
      <c r="F89" s="190" t="s">
        <v>421</v>
      </c>
      <c r="G89" s="191"/>
      <c r="H89" s="191"/>
      <c r="I89" s="192"/>
      <c r="J89" s="64"/>
      <c r="K89" s="65"/>
      <c r="L89" s="65"/>
      <c r="M89" s="65"/>
      <c r="N89" s="64"/>
      <c r="O89" s="65"/>
      <c r="P89" s="65"/>
      <c r="Q89" s="90"/>
      <c r="R89" s="70">
        <v>35</v>
      </c>
    </row>
    <row r="90" spans="1:18" ht="22.5" customHeight="1">
      <c r="A90" s="233"/>
      <c r="B90" s="187" t="s">
        <v>31</v>
      </c>
      <c r="C90" s="188"/>
      <c r="D90" s="188"/>
      <c r="E90" s="189"/>
      <c r="F90" s="187" t="s">
        <v>422</v>
      </c>
      <c r="G90" s="188"/>
      <c r="H90" s="188"/>
      <c r="I90" s="189"/>
      <c r="J90" s="153"/>
      <c r="K90" s="154"/>
      <c r="L90" s="154"/>
      <c r="M90" s="154"/>
      <c r="N90" s="153"/>
      <c r="O90" s="154"/>
      <c r="P90" s="154"/>
      <c r="Q90" s="155"/>
      <c r="R90" s="84">
        <v>39</v>
      </c>
    </row>
    <row r="91" spans="1:18" ht="22.5" customHeight="1">
      <c r="A91" s="232" t="s">
        <v>298</v>
      </c>
      <c r="B91" s="190" t="s">
        <v>299</v>
      </c>
      <c r="C91" s="191"/>
      <c r="D91" s="191"/>
      <c r="E91" s="192"/>
      <c r="F91" s="190" t="s">
        <v>423</v>
      </c>
      <c r="G91" s="191"/>
      <c r="H91" s="191"/>
      <c r="I91" s="192"/>
      <c r="J91" s="64"/>
      <c r="K91" s="55"/>
      <c r="L91" s="55"/>
      <c r="M91" s="55"/>
      <c r="N91" s="64"/>
      <c r="O91" s="55"/>
      <c r="P91" s="55"/>
      <c r="Q91" s="89"/>
      <c r="R91" s="49">
        <v>19</v>
      </c>
    </row>
    <row r="92" spans="1:18" ht="22.5" customHeight="1">
      <c r="A92" s="233"/>
      <c r="B92" s="187" t="s">
        <v>300</v>
      </c>
      <c r="C92" s="188"/>
      <c r="D92" s="188"/>
      <c r="E92" s="189"/>
      <c r="F92" s="187" t="s">
        <v>424</v>
      </c>
      <c r="G92" s="188"/>
      <c r="H92" s="188"/>
      <c r="I92" s="189"/>
      <c r="J92" s="57"/>
      <c r="K92" s="58"/>
      <c r="L92" s="58"/>
      <c r="M92" s="58"/>
      <c r="N92" s="57"/>
      <c r="O92" s="58"/>
      <c r="P92" s="58"/>
      <c r="Q92" s="92"/>
      <c r="R92" s="59">
        <v>7</v>
      </c>
    </row>
    <row r="93" spans="1:18" ht="22.5" customHeight="1">
      <c r="A93" s="232" t="s">
        <v>301</v>
      </c>
      <c r="B93" s="190" t="s">
        <v>302</v>
      </c>
      <c r="C93" s="191"/>
      <c r="D93" s="191"/>
      <c r="E93" s="192"/>
      <c r="F93" s="190" t="s">
        <v>425</v>
      </c>
      <c r="G93" s="191"/>
      <c r="H93" s="191"/>
      <c r="I93" s="192"/>
      <c r="J93" s="64"/>
      <c r="K93" s="65"/>
      <c r="L93" s="65"/>
      <c r="M93" s="65"/>
      <c r="N93" s="64"/>
      <c r="O93" s="65"/>
      <c r="P93" s="65"/>
      <c r="Q93" s="90"/>
      <c r="R93" s="70">
        <v>12</v>
      </c>
    </row>
    <row r="94" spans="1:18" ht="22.5" customHeight="1">
      <c r="A94" s="234"/>
      <c r="B94" s="168" t="s">
        <v>303</v>
      </c>
      <c r="C94" s="169"/>
      <c r="D94" s="169"/>
      <c r="E94" s="203"/>
      <c r="F94" s="168" t="s">
        <v>426</v>
      </c>
      <c r="G94" s="169"/>
      <c r="H94" s="169"/>
      <c r="I94" s="203"/>
      <c r="J94" s="51"/>
      <c r="K94" s="55"/>
      <c r="L94" s="55"/>
      <c r="M94" s="55"/>
      <c r="N94" s="51"/>
      <c r="O94" s="55"/>
      <c r="P94" s="55"/>
      <c r="Q94" s="89"/>
      <c r="R94" s="49">
        <v>21</v>
      </c>
    </row>
    <row r="95" spans="1:18" ht="22.5" customHeight="1">
      <c r="A95" s="234"/>
      <c r="B95" s="168" t="s">
        <v>304</v>
      </c>
      <c r="C95" s="169"/>
      <c r="D95" s="169"/>
      <c r="E95" s="203"/>
      <c r="F95" s="168" t="s">
        <v>427</v>
      </c>
      <c r="G95" s="169"/>
      <c r="H95" s="169"/>
      <c r="I95" s="203"/>
      <c r="J95" s="51"/>
      <c r="K95" s="52"/>
      <c r="L95" s="52"/>
      <c r="M95" s="52"/>
      <c r="N95" s="51"/>
      <c r="O95" s="52"/>
      <c r="P95" s="52"/>
      <c r="Q95" s="88"/>
      <c r="R95" s="50">
        <v>18</v>
      </c>
    </row>
    <row r="96" spans="1:18" ht="22.5" customHeight="1">
      <c r="A96" s="234"/>
      <c r="B96" s="168" t="s">
        <v>305</v>
      </c>
      <c r="C96" s="169"/>
      <c r="D96" s="169"/>
      <c r="E96" s="203"/>
      <c r="F96" s="168" t="s">
        <v>428</v>
      </c>
      <c r="G96" s="169"/>
      <c r="H96" s="169"/>
      <c r="I96" s="203"/>
      <c r="J96" s="150"/>
      <c r="K96" s="151"/>
      <c r="L96" s="151"/>
      <c r="M96" s="151"/>
      <c r="N96" s="150"/>
      <c r="O96" s="151"/>
      <c r="P96" s="151"/>
      <c r="Q96" s="152"/>
      <c r="R96" s="50">
        <v>14</v>
      </c>
    </row>
    <row r="97" spans="1:18" ht="22.5" customHeight="1">
      <c r="A97" s="233"/>
      <c r="B97" s="187" t="s">
        <v>32</v>
      </c>
      <c r="C97" s="188"/>
      <c r="D97" s="188"/>
      <c r="E97" s="189"/>
      <c r="F97" s="187" t="s">
        <v>429</v>
      </c>
      <c r="G97" s="188"/>
      <c r="H97" s="188"/>
      <c r="I97" s="189"/>
      <c r="J97" s="57"/>
      <c r="K97" s="58"/>
      <c r="L97" s="58"/>
      <c r="M97" s="58"/>
      <c r="N97" s="57"/>
      <c r="O97" s="58"/>
      <c r="P97" s="58"/>
      <c r="Q97" s="92"/>
      <c r="R97" s="59">
        <v>32</v>
      </c>
    </row>
    <row r="98" spans="1:18" ht="22.5" customHeight="1">
      <c r="A98" s="232" t="s">
        <v>306</v>
      </c>
      <c r="B98" s="190" t="s">
        <v>33</v>
      </c>
      <c r="C98" s="191"/>
      <c r="D98" s="191"/>
      <c r="E98" s="192"/>
      <c r="F98" s="190" t="s">
        <v>430</v>
      </c>
      <c r="G98" s="191"/>
      <c r="H98" s="191"/>
      <c r="I98" s="192"/>
      <c r="J98" s="64"/>
      <c r="K98" s="65"/>
      <c r="L98" s="65"/>
      <c r="M98" s="65"/>
      <c r="N98" s="64"/>
      <c r="O98" s="65"/>
      <c r="P98" s="65"/>
      <c r="Q98" s="90"/>
      <c r="R98" s="70">
        <v>33</v>
      </c>
    </row>
    <row r="99" spans="1:18" ht="22.5" customHeight="1">
      <c r="A99" s="234"/>
      <c r="B99" s="168" t="s">
        <v>307</v>
      </c>
      <c r="C99" s="169"/>
      <c r="D99" s="169"/>
      <c r="E99" s="203"/>
      <c r="F99" s="168" t="s">
        <v>431</v>
      </c>
      <c r="G99" s="169"/>
      <c r="H99" s="169"/>
      <c r="I99" s="203"/>
      <c r="J99" s="51"/>
      <c r="K99" s="52"/>
      <c r="L99" s="52"/>
      <c r="M99" s="52"/>
      <c r="N99" s="51"/>
      <c r="O99" s="52"/>
      <c r="P99" s="52"/>
      <c r="Q99" s="88"/>
      <c r="R99" s="50">
        <v>10</v>
      </c>
    </row>
    <row r="100" spans="1:18" ht="22.5" customHeight="1">
      <c r="A100" s="234"/>
      <c r="B100" s="168" t="s">
        <v>34</v>
      </c>
      <c r="C100" s="169"/>
      <c r="D100" s="169"/>
      <c r="E100" s="203"/>
      <c r="F100" s="168" t="s">
        <v>432</v>
      </c>
      <c r="G100" s="169"/>
      <c r="H100" s="169"/>
      <c r="I100" s="203"/>
      <c r="J100" s="150"/>
      <c r="K100" s="151"/>
      <c r="L100" s="151"/>
      <c r="M100" s="151"/>
      <c r="N100" s="150"/>
      <c r="O100" s="151"/>
      <c r="P100" s="151"/>
      <c r="Q100" s="152"/>
      <c r="R100" s="49">
        <v>40</v>
      </c>
    </row>
    <row r="101" spans="1:18" ht="22.5" customHeight="1">
      <c r="A101" s="234"/>
      <c r="B101" s="168" t="s">
        <v>308</v>
      </c>
      <c r="C101" s="169"/>
      <c r="D101" s="169"/>
      <c r="E101" s="203"/>
      <c r="F101" s="168" t="s">
        <v>433</v>
      </c>
      <c r="G101" s="169"/>
      <c r="H101" s="169"/>
      <c r="I101" s="203"/>
      <c r="J101" s="51"/>
      <c r="K101" s="52"/>
      <c r="L101" s="52"/>
      <c r="M101" s="52"/>
      <c r="N101" s="51"/>
      <c r="O101" s="52"/>
      <c r="P101" s="52"/>
      <c r="Q101" s="88"/>
      <c r="R101" s="50">
        <v>28</v>
      </c>
    </row>
    <row r="102" spans="1:18" ht="22.5" customHeight="1">
      <c r="A102" s="234"/>
      <c r="B102" s="168" t="s">
        <v>309</v>
      </c>
      <c r="C102" s="169"/>
      <c r="D102" s="169"/>
      <c r="E102" s="203"/>
      <c r="F102" s="168" t="s">
        <v>434</v>
      </c>
      <c r="G102" s="169"/>
      <c r="H102" s="169"/>
      <c r="I102" s="203"/>
      <c r="J102" s="150"/>
      <c r="K102" s="151"/>
      <c r="L102" s="151"/>
      <c r="M102" s="151"/>
      <c r="N102" s="150"/>
      <c r="O102" s="151"/>
      <c r="P102" s="151"/>
      <c r="Q102" s="152"/>
      <c r="R102" s="59">
        <v>14</v>
      </c>
    </row>
    <row r="103" spans="1:18" ht="22.5" customHeight="1">
      <c r="A103" s="234"/>
      <c r="B103" s="168" t="s">
        <v>310</v>
      </c>
      <c r="C103" s="169"/>
      <c r="D103" s="169"/>
      <c r="E103" s="203"/>
      <c r="F103" s="168" t="s">
        <v>435</v>
      </c>
      <c r="G103" s="169"/>
      <c r="H103" s="169"/>
      <c r="I103" s="203"/>
      <c r="J103" s="57"/>
      <c r="K103" s="58"/>
      <c r="L103" s="58"/>
      <c r="M103" s="58"/>
      <c r="N103" s="57"/>
      <c r="O103" s="58"/>
      <c r="P103" s="58"/>
      <c r="Q103" s="92"/>
      <c r="R103" s="59">
        <v>8</v>
      </c>
    </row>
    <row r="104" spans="1:18" ht="22.5" customHeight="1">
      <c r="A104" s="234"/>
      <c r="B104" s="204" t="s">
        <v>311</v>
      </c>
      <c r="C104" s="205"/>
      <c r="D104" s="205"/>
      <c r="E104" s="206"/>
      <c r="F104" s="204" t="s">
        <v>436</v>
      </c>
      <c r="G104" s="205"/>
      <c r="H104" s="205"/>
      <c r="I104" s="206"/>
      <c r="J104" s="150" t="s">
        <v>219</v>
      </c>
      <c r="K104" s="151"/>
      <c r="L104" s="151"/>
      <c r="M104" s="151"/>
      <c r="N104" s="150" t="s">
        <v>472</v>
      </c>
      <c r="O104" s="151"/>
      <c r="P104" s="151"/>
      <c r="Q104" s="152"/>
      <c r="R104" s="50">
        <v>9</v>
      </c>
    </row>
    <row r="105" spans="1:18" ht="22.5" customHeight="1">
      <c r="A105" s="234"/>
      <c r="B105" s="213"/>
      <c r="C105" s="214"/>
      <c r="D105" s="214"/>
      <c r="E105" s="215"/>
      <c r="F105" s="213"/>
      <c r="G105" s="214"/>
      <c r="H105" s="214"/>
      <c r="I105" s="215"/>
      <c r="J105" s="150" t="s">
        <v>231</v>
      </c>
      <c r="K105" s="151"/>
      <c r="L105" s="151"/>
      <c r="M105" s="151"/>
      <c r="N105" s="162" t="s">
        <v>473</v>
      </c>
      <c r="O105" s="163"/>
      <c r="P105" s="163"/>
      <c r="Q105" s="164"/>
      <c r="R105" s="50">
        <v>27</v>
      </c>
    </row>
    <row r="106" spans="1:18" ht="39.75" customHeight="1">
      <c r="A106" s="234"/>
      <c r="B106" s="216"/>
      <c r="C106" s="217"/>
      <c r="D106" s="217"/>
      <c r="E106" s="218"/>
      <c r="F106" s="216"/>
      <c r="G106" s="217"/>
      <c r="H106" s="217"/>
      <c r="I106" s="218"/>
      <c r="J106" s="168" t="s">
        <v>312</v>
      </c>
      <c r="K106" s="169"/>
      <c r="L106" s="169"/>
      <c r="M106" s="169"/>
      <c r="N106" s="184" t="s">
        <v>485</v>
      </c>
      <c r="O106" s="185"/>
      <c r="P106" s="185"/>
      <c r="Q106" s="186"/>
      <c r="R106" s="56">
        <v>38</v>
      </c>
    </row>
    <row r="107" spans="1:18" ht="22.5" customHeight="1">
      <c r="A107" s="233"/>
      <c r="B107" s="187" t="s">
        <v>35</v>
      </c>
      <c r="C107" s="188"/>
      <c r="D107" s="188"/>
      <c r="E107" s="189"/>
      <c r="F107" s="187" t="s">
        <v>437</v>
      </c>
      <c r="G107" s="188"/>
      <c r="H107" s="188"/>
      <c r="I107" s="189"/>
      <c r="J107" s="80"/>
      <c r="K107" s="85"/>
      <c r="L107" s="85"/>
      <c r="M107" s="85"/>
      <c r="N107" s="80"/>
      <c r="O107" s="85"/>
      <c r="P107" s="85"/>
      <c r="Q107" s="93"/>
      <c r="R107" s="82">
        <v>34</v>
      </c>
    </row>
    <row r="108" spans="1:18" ht="22.5" customHeight="1">
      <c r="A108" s="232" t="s">
        <v>313</v>
      </c>
      <c r="B108" s="190" t="s">
        <v>314</v>
      </c>
      <c r="C108" s="191"/>
      <c r="D108" s="191"/>
      <c r="E108" s="192"/>
      <c r="F108" s="190" t="s">
        <v>438</v>
      </c>
      <c r="G108" s="191"/>
      <c r="H108" s="191"/>
      <c r="I108" s="192"/>
      <c r="J108" s="64"/>
      <c r="K108" s="73"/>
      <c r="L108" s="73"/>
      <c r="M108" s="73"/>
      <c r="N108" s="64"/>
      <c r="O108" s="73"/>
      <c r="P108" s="73"/>
      <c r="Q108" s="94"/>
      <c r="R108" s="74">
        <v>19</v>
      </c>
    </row>
    <row r="109" spans="1:18" ht="22.5" customHeight="1">
      <c r="A109" s="233"/>
      <c r="B109" s="187" t="s">
        <v>315</v>
      </c>
      <c r="C109" s="188"/>
      <c r="D109" s="188"/>
      <c r="E109" s="189"/>
      <c r="F109" s="187" t="s">
        <v>439</v>
      </c>
      <c r="G109" s="188"/>
      <c r="H109" s="188"/>
      <c r="I109" s="189"/>
      <c r="J109" s="153"/>
      <c r="K109" s="154"/>
      <c r="L109" s="154"/>
      <c r="M109" s="154"/>
      <c r="N109" s="153"/>
      <c r="O109" s="154"/>
      <c r="P109" s="154"/>
      <c r="Q109" s="155"/>
      <c r="R109" s="72">
        <v>3</v>
      </c>
    </row>
    <row r="110" spans="1:18" ht="22.5" customHeight="1">
      <c r="A110" s="232" t="s">
        <v>316</v>
      </c>
      <c r="B110" s="210" t="s">
        <v>317</v>
      </c>
      <c r="C110" s="211"/>
      <c r="D110" s="211"/>
      <c r="E110" s="212"/>
      <c r="F110" s="210" t="s">
        <v>440</v>
      </c>
      <c r="G110" s="211"/>
      <c r="H110" s="211"/>
      <c r="I110" s="212"/>
      <c r="J110" s="159" t="s">
        <v>267</v>
      </c>
      <c r="K110" s="160"/>
      <c r="L110" s="160"/>
      <c r="M110" s="160"/>
      <c r="N110" s="159" t="s">
        <v>475</v>
      </c>
      <c r="O110" s="160"/>
      <c r="P110" s="160"/>
      <c r="Q110" s="161"/>
      <c r="R110" s="49">
        <v>3</v>
      </c>
    </row>
    <row r="111" spans="1:18" ht="22.5" customHeight="1">
      <c r="A111" s="233"/>
      <c r="B111" s="207"/>
      <c r="C111" s="208"/>
      <c r="D111" s="208"/>
      <c r="E111" s="209"/>
      <c r="F111" s="207"/>
      <c r="G111" s="208"/>
      <c r="H111" s="208"/>
      <c r="I111" s="209"/>
      <c r="J111" s="153" t="s">
        <v>190</v>
      </c>
      <c r="K111" s="154"/>
      <c r="L111" s="154"/>
      <c r="M111" s="154"/>
      <c r="N111" s="153" t="s">
        <v>477</v>
      </c>
      <c r="O111" s="154"/>
      <c r="P111" s="154"/>
      <c r="Q111" s="155"/>
      <c r="R111" s="59">
        <v>26</v>
      </c>
    </row>
    <row r="112" spans="1:18" ht="22.5" customHeight="1">
      <c r="A112" s="232" t="s">
        <v>318</v>
      </c>
      <c r="B112" s="190" t="s">
        <v>319</v>
      </c>
      <c r="C112" s="191"/>
      <c r="D112" s="191"/>
      <c r="E112" s="192"/>
      <c r="F112" s="190" t="s">
        <v>441</v>
      </c>
      <c r="G112" s="191"/>
      <c r="H112" s="191"/>
      <c r="I112" s="192"/>
      <c r="J112" s="64"/>
      <c r="K112" s="65"/>
      <c r="L112" s="65"/>
      <c r="M112" s="65"/>
      <c r="N112" s="64"/>
      <c r="O112" s="65"/>
      <c r="P112" s="65"/>
      <c r="Q112" s="90"/>
      <c r="R112" s="70">
        <v>8</v>
      </c>
    </row>
    <row r="113" spans="1:18" ht="22.5" customHeight="1">
      <c r="A113" s="234"/>
      <c r="B113" s="168" t="s">
        <v>320</v>
      </c>
      <c r="C113" s="169"/>
      <c r="D113" s="169"/>
      <c r="E113" s="203"/>
      <c r="F113" s="168" t="s">
        <v>442</v>
      </c>
      <c r="G113" s="169"/>
      <c r="H113" s="169"/>
      <c r="I113" s="203"/>
      <c r="J113" s="51"/>
      <c r="K113" s="52"/>
      <c r="L113" s="52"/>
      <c r="M113" s="52"/>
      <c r="N113" s="51"/>
      <c r="O113" s="52"/>
      <c r="P113" s="52"/>
      <c r="Q113" s="88"/>
      <c r="R113" s="50">
        <v>12</v>
      </c>
    </row>
    <row r="114" spans="1:18" ht="22.5" customHeight="1">
      <c r="A114" s="234"/>
      <c r="B114" s="204" t="s">
        <v>321</v>
      </c>
      <c r="C114" s="205"/>
      <c r="D114" s="205"/>
      <c r="E114" s="206"/>
      <c r="F114" s="204" t="s">
        <v>443</v>
      </c>
      <c r="G114" s="205"/>
      <c r="H114" s="205"/>
      <c r="I114" s="206"/>
      <c r="J114" s="150" t="s">
        <v>224</v>
      </c>
      <c r="K114" s="151"/>
      <c r="L114" s="151"/>
      <c r="M114" s="151"/>
      <c r="N114" s="162" t="s">
        <v>484</v>
      </c>
      <c r="O114" s="163"/>
      <c r="P114" s="163"/>
      <c r="Q114" s="164"/>
      <c r="R114" s="50">
        <v>5</v>
      </c>
    </row>
    <row r="115" spans="1:18" ht="39.75" customHeight="1">
      <c r="A115" s="234"/>
      <c r="B115" s="213"/>
      <c r="C115" s="214"/>
      <c r="D115" s="214"/>
      <c r="E115" s="215"/>
      <c r="F115" s="213"/>
      <c r="G115" s="214"/>
      <c r="H115" s="214"/>
      <c r="I115" s="215"/>
      <c r="J115" s="162" t="s">
        <v>225</v>
      </c>
      <c r="K115" s="163"/>
      <c r="L115" s="163"/>
      <c r="M115" s="163"/>
      <c r="N115" s="162" t="s">
        <v>482</v>
      </c>
      <c r="O115" s="163"/>
      <c r="P115" s="163"/>
      <c r="Q115" s="164"/>
      <c r="R115" s="50">
        <v>8</v>
      </c>
    </row>
    <row r="116" spans="1:18" ht="22.5" customHeight="1">
      <c r="A116" s="233"/>
      <c r="B116" s="207"/>
      <c r="C116" s="208"/>
      <c r="D116" s="208"/>
      <c r="E116" s="209"/>
      <c r="F116" s="207"/>
      <c r="G116" s="208"/>
      <c r="H116" s="208"/>
      <c r="I116" s="209"/>
      <c r="J116" s="153" t="s">
        <v>322</v>
      </c>
      <c r="K116" s="154"/>
      <c r="L116" s="154"/>
      <c r="M116" s="154"/>
      <c r="N116" s="252" t="s">
        <v>487</v>
      </c>
      <c r="O116" s="253"/>
      <c r="P116" s="253"/>
      <c r="Q116" s="254"/>
      <c r="R116" s="59">
        <v>35</v>
      </c>
    </row>
    <row r="117" spans="1:18" ht="22.5" customHeight="1">
      <c r="A117" s="232" t="s">
        <v>323</v>
      </c>
      <c r="B117" s="190" t="s">
        <v>324</v>
      </c>
      <c r="C117" s="191"/>
      <c r="D117" s="191"/>
      <c r="E117" s="192"/>
      <c r="F117" s="190" t="s">
        <v>444</v>
      </c>
      <c r="G117" s="191"/>
      <c r="H117" s="191"/>
      <c r="I117" s="192"/>
      <c r="J117" s="165"/>
      <c r="K117" s="166"/>
      <c r="L117" s="166"/>
      <c r="M117" s="166"/>
      <c r="N117" s="165"/>
      <c r="O117" s="166"/>
      <c r="P117" s="166"/>
      <c r="Q117" s="167"/>
      <c r="R117" s="70">
        <v>18</v>
      </c>
    </row>
    <row r="118" spans="1:18" ht="22.5" customHeight="1">
      <c r="A118" s="234"/>
      <c r="B118" s="204" t="s">
        <v>325</v>
      </c>
      <c r="C118" s="205"/>
      <c r="D118" s="205"/>
      <c r="E118" s="206"/>
      <c r="F118" s="204" t="s">
        <v>445</v>
      </c>
      <c r="G118" s="205"/>
      <c r="H118" s="205"/>
      <c r="I118" s="206"/>
      <c r="J118" s="150" t="s">
        <v>326</v>
      </c>
      <c r="K118" s="151"/>
      <c r="L118" s="151"/>
      <c r="M118" s="151"/>
      <c r="N118" s="162" t="s">
        <v>488</v>
      </c>
      <c r="O118" s="163"/>
      <c r="P118" s="163"/>
      <c r="Q118" s="164"/>
      <c r="R118" s="50">
        <v>20</v>
      </c>
    </row>
    <row r="119" spans="1:18" ht="22.5" customHeight="1">
      <c r="A119" s="234"/>
      <c r="B119" s="216"/>
      <c r="C119" s="217"/>
      <c r="D119" s="217"/>
      <c r="E119" s="218"/>
      <c r="F119" s="216"/>
      <c r="G119" s="217"/>
      <c r="H119" s="217"/>
      <c r="I119" s="218"/>
      <c r="J119" s="150" t="s">
        <v>322</v>
      </c>
      <c r="K119" s="151"/>
      <c r="L119" s="151"/>
      <c r="M119" s="151"/>
      <c r="N119" s="162" t="s">
        <v>486</v>
      </c>
      <c r="O119" s="163"/>
      <c r="P119" s="163"/>
      <c r="Q119" s="164"/>
      <c r="R119" s="50">
        <v>36</v>
      </c>
    </row>
    <row r="120" spans="1:18" ht="22.5" customHeight="1">
      <c r="A120" s="234"/>
      <c r="B120" s="168" t="s">
        <v>327</v>
      </c>
      <c r="C120" s="169"/>
      <c r="D120" s="169"/>
      <c r="E120" s="203"/>
      <c r="F120" s="168" t="s">
        <v>446</v>
      </c>
      <c r="G120" s="169"/>
      <c r="H120" s="169"/>
      <c r="I120" s="203"/>
      <c r="J120" s="51"/>
      <c r="K120" s="52"/>
      <c r="L120" s="52"/>
      <c r="M120" s="52"/>
      <c r="N120" s="51"/>
      <c r="O120" s="52"/>
      <c r="P120" s="52"/>
      <c r="Q120" s="88"/>
      <c r="R120" s="50">
        <v>28</v>
      </c>
    </row>
    <row r="121" spans="1:18" ht="22.5" customHeight="1">
      <c r="A121" s="234"/>
      <c r="B121" s="168" t="s">
        <v>328</v>
      </c>
      <c r="C121" s="169"/>
      <c r="D121" s="169"/>
      <c r="E121" s="203"/>
      <c r="F121" s="168" t="s">
        <v>447</v>
      </c>
      <c r="G121" s="169"/>
      <c r="H121" s="169"/>
      <c r="I121" s="203"/>
      <c r="J121" s="51"/>
      <c r="K121" s="52"/>
      <c r="L121" s="52"/>
      <c r="M121" s="52"/>
      <c r="N121" s="51"/>
      <c r="O121" s="52"/>
      <c r="P121" s="52"/>
      <c r="Q121" s="88"/>
      <c r="R121" s="50">
        <v>11</v>
      </c>
    </row>
    <row r="122" spans="1:18" ht="22.5" customHeight="1">
      <c r="A122" s="234"/>
      <c r="B122" s="168" t="s">
        <v>329</v>
      </c>
      <c r="C122" s="169"/>
      <c r="D122" s="169"/>
      <c r="E122" s="203"/>
      <c r="F122" s="168" t="s">
        <v>448</v>
      </c>
      <c r="G122" s="169"/>
      <c r="H122" s="169"/>
      <c r="I122" s="203"/>
      <c r="J122" s="51"/>
      <c r="K122" s="52"/>
      <c r="L122" s="52"/>
      <c r="M122" s="52"/>
      <c r="N122" s="51"/>
      <c r="O122" s="52"/>
      <c r="P122" s="52"/>
      <c r="Q122" s="88"/>
      <c r="R122" s="50">
        <v>7</v>
      </c>
    </row>
    <row r="123" spans="1:18" ht="22.5" customHeight="1">
      <c r="A123" s="234"/>
      <c r="B123" s="204" t="s">
        <v>330</v>
      </c>
      <c r="C123" s="205"/>
      <c r="D123" s="205"/>
      <c r="E123" s="206"/>
      <c r="F123" s="204" t="s">
        <v>449</v>
      </c>
      <c r="G123" s="205"/>
      <c r="H123" s="205"/>
      <c r="I123" s="206"/>
      <c r="J123" s="150" t="s">
        <v>267</v>
      </c>
      <c r="K123" s="151"/>
      <c r="L123" s="151"/>
      <c r="M123" s="151"/>
      <c r="N123" s="150" t="s">
        <v>475</v>
      </c>
      <c r="O123" s="151"/>
      <c r="P123" s="151"/>
      <c r="Q123" s="152"/>
      <c r="R123" s="50">
        <v>3</v>
      </c>
    </row>
    <row r="124" spans="1:18" ht="22.5" customHeight="1">
      <c r="A124" s="233"/>
      <c r="B124" s="207"/>
      <c r="C124" s="208"/>
      <c r="D124" s="208"/>
      <c r="E124" s="209"/>
      <c r="F124" s="207"/>
      <c r="G124" s="208"/>
      <c r="H124" s="208"/>
      <c r="I124" s="209"/>
      <c r="J124" s="153" t="s">
        <v>190</v>
      </c>
      <c r="K124" s="154"/>
      <c r="L124" s="154"/>
      <c r="M124" s="154"/>
      <c r="N124" s="153" t="s">
        <v>477</v>
      </c>
      <c r="O124" s="154"/>
      <c r="P124" s="154"/>
      <c r="Q124" s="155"/>
      <c r="R124" s="72">
        <v>29</v>
      </c>
    </row>
    <row r="125" spans="1:18" ht="22.5" customHeight="1">
      <c r="A125" s="232" t="s">
        <v>331</v>
      </c>
      <c r="B125" s="190" t="s">
        <v>332</v>
      </c>
      <c r="C125" s="191"/>
      <c r="D125" s="191"/>
      <c r="E125" s="192"/>
      <c r="F125" s="190" t="s">
        <v>450</v>
      </c>
      <c r="G125" s="191"/>
      <c r="H125" s="191"/>
      <c r="I125" s="192"/>
      <c r="J125" s="54"/>
      <c r="K125" s="55"/>
      <c r="L125" s="55"/>
      <c r="M125" s="55"/>
      <c r="N125" s="54"/>
      <c r="O125" s="55"/>
      <c r="P125" s="55"/>
      <c r="Q125" s="89"/>
      <c r="R125" s="49">
        <v>10</v>
      </c>
    </row>
    <row r="126" spans="1:18" ht="22.5" customHeight="1">
      <c r="A126" s="233"/>
      <c r="B126" s="187" t="s">
        <v>333</v>
      </c>
      <c r="C126" s="188"/>
      <c r="D126" s="188"/>
      <c r="E126" s="189"/>
      <c r="F126" s="187" t="s">
        <v>451</v>
      </c>
      <c r="G126" s="188"/>
      <c r="H126" s="188"/>
      <c r="I126" s="189"/>
      <c r="J126" s="66"/>
      <c r="K126" s="67"/>
      <c r="L126" s="67"/>
      <c r="M126" s="67"/>
      <c r="N126" s="66"/>
      <c r="O126" s="67"/>
      <c r="P126" s="67"/>
      <c r="Q126" s="68"/>
      <c r="R126" s="59">
        <v>4</v>
      </c>
    </row>
    <row r="127" spans="1:18" ht="22.5" customHeight="1">
      <c r="A127" s="232" t="s">
        <v>334</v>
      </c>
      <c r="B127" s="190" t="s">
        <v>335</v>
      </c>
      <c r="C127" s="191"/>
      <c r="D127" s="191"/>
      <c r="E127" s="192"/>
      <c r="F127" s="190" t="s">
        <v>452</v>
      </c>
      <c r="G127" s="191"/>
      <c r="H127" s="191"/>
      <c r="I127" s="192"/>
      <c r="J127" s="54"/>
      <c r="K127" s="55"/>
      <c r="L127" s="55"/>
      <c r="M127" s="55"/>
      <c r="N127" s="54"/>
      <c r="O127" s="55"/>
      <c r="P127" s="55"/>
      <c r="Q127" s="89"/>
      <c r="R127" s="70">
        <v>7</v>
      </c>
    </row>
    <row r="128" spans="1:18" ht="22.5" customHeight="1">
      <c r="A128" s="233"/>
      <c r="B128" s="187" t="s">
        <v>336</v>
      </c>
      <c r="C128" s="188"/>
      <c r="D128" s="188"/>
      <c r="E128" s="189"/>
      <c r="F128" s="187" t="s">
        <v>453</v>
      </c>
      <c r="G128" s="188"/>
      <c r="H128" s="188"/>
      <c r="I128" s="189"/>
      <c r="J128" s="153"/>
      <c r="K128" s="154"/>
      <c r="L128" s="154"/>
      <c r="M128" s="154"/>
      <c r="N128" s="153"/>
      <c r="O128" s="154"/>
      <c r="P128" s="154"/>
      <c r="Q128" s="155"/>
      <c r="R128" s="72">
        <v>29</v>
      </c>
    </row>
    <row r="129" spans="1:18" ht="22.5" customHeight="1">
      <c r="A129" s="232" t="s">
        <v>337</v>
      </c>
      <c r="B129" s="190" t="s">
        <v>338</v>
      </c>
      <c r="C129" s="191"/>
      <c r="D129" s="191"/>
      <c r="E129" s="192"/>
      <c r="F129" s="190" t="s">
        <v>454</v>
      </c>
      <c r="G129" s="191"/>
      <c r="H129" s="191"/>
      <c r="I129" s="192"/>
      <c r="J129" s="54"/>
      <c r="K129" s="85"/>
      <c r="L129" s="85"/>
      <c r="M129" s="85"/>
      <c r="N129" s="54"/>
      <c r="O129" s="85"/>
      <c r="P129" s="85"/>
      <c r="Q129" s="93"/>
      <c r="R129" s="82">
        <v>6</v>
      </c>
    </row>
    <row r="130" spans="1:18" ht="22.5" customHeight="1">
      <c r="A130" s="233"/>
      <c r="B130" s="187" t="s">
        <v>339</v>
      </c>
      <c r="C130" s="188"/>
      <c r="D130" s="188"/>
      <c r="E130" s="189"/>
      <c r="F130" s="187" t="s">
        <v>455</v>
      </c>
      <c r="G130" s="188"/>
      <c r="H130" s="188"/>
      <c r="I130" s="189"/>
      <c r="J130" s="66"/>
      <c r="K130" s="67"/>
      <c r="L130" s="67"/>
      <c r="M130" s="67"/>
      <c r="N130" s="66"/>
      <c r="O130" s="67"/>
      <c r="P130" s="67"/>
      <c r="Q130" s="68"/>
      <c r="R130" s="59">
        <v>6</v>
      </c>
    </row>
    <row r="131" spans="1:18" ht="22.5" customHeight="1" thickBot="1">
      <c r="A131" s="75" t="s">
        <v>340</v>
      </c>
      <c r="B131" s="193" t="s">
        <v>341</v>
      </c>
      <c r="C131" s="194"/>
      <c r="D131" s="194"/>
      <c r="E131" s="195"/>
      <c r="F131" s="193" t="s">
        <v>456</v>
      </c>
      <c r="G131" s="194"/>
      <c r="H131" s="194"/>
      <c r="I131" s="195"/>
      <c r="J131" s="156"/>
      <c r="K131" s="157"/>
      <c r="L131" s="157"/>
      <c r="M131" s="157"/>
      <c r="N131" s="156"/>
      <c r="O131" s="157"/>
      <c r="P131" s="157"/>
      <c r="Q131" s="158"/>
      <c r="R131" s="86">
        <v>14</v>
      </c>
    </row>
  </sheetData>
  <sheetProtection/>
  <mergeCells count="352">
    <mergeCell ref="A1:R1"/>
    <mergeCell ref="B2:E2"/>
    <mergeCell ref="J2:M2"/>
    <mergeCell ref="A3:A12"/>
    <mergeCell ref="B3:E5"/>
    <mergeCell ref="J3:M3"/>
    <mergeCell ref="J4:M4"/>
    <mergeCell ref="J5:M5"/>
    <mergeCell ref="B6:E6"/>
    <mergeCell ref="B7:E8"/>
    <mergeCell ref="J7:M7"/>
    <mergeCell ref="J8:M8"/>
    <mergeCell ref="B9:E9"/>
    <mergeCell ref="B10:E10"/>
    <mergeCell ref="B11:E11"/>
    <mergeCell ref="B12:E12"/>
    <mergeCell ref="J12:M12"/>
    <mergeCell ref="F11:I11"/>
    <mergeCell ref="F12:I12"/>
    <mergeCell ref="A13:A22"/>
    <mergeCell ref="B13:E13"/>
    <mergeCell ref="B14:E14"/>
    <mergeCell ref="B15:E15"/>
    <mergeCell ref="B16:E16"/>
    <mergeCell ref="B17:E17"/>
    <mergeCell ref="B18:E20"/>
    <mergeCell ref="J18:M18"/>
    <mergeCell ref="J19:M19"/>
    <mergeCell ref="J20:M20"/>
    <mergeCell ref="B21:E21"/>
    <mergeCell ref="J21:M21"/>
    <mergeCell ref="B22:E22"/>
    <mergeCell ref="F21:I21"/>
    <mergeCell ref="F22:I22"/>
    <mergeCell ref="B23:E23"/>
    <mergeCell ref="J23:M23"/>
    <mergeCell ref="A24:A26"/>
    <mergeCell ref="B24:E25"/>
    <mergeCell ref="J24:M24"/>
    <mergeCell ref="J25:M25"/>
    <mergeCell ref="B26:E26"/>
    <mergeCell ref="J26:M26"/>
    <mergeCell ref="F23:I23"/>
    <mergeCell ref="F24:I25"/>
    <mergeCell ref="A27:A35"/>
    <mergeCell ref="B27:E27"/>
    <mergeCell ref="B28:E28"/>
    <mergeCell ref="B29:E33"/>
    <mergeCell ref="J29:M29"/>
    <mergeCell ref="J30:M30"/>
    <mergeCell ref="J31:M31"/>
    <mergeCell ref="J32:M32"/>
    <mergeCell ref="J33:M33"/>
    <mergeCell ref="B34:E34"/>
    <mergeCell ref="B35:E35"/>
    <mergeCell ref="A36:A37"/>
    <mergeCell ref="B36:E37"/>
    <mergeCell ref="J36:M36"/>
    <mergeCell ref="J37:M37"/>
    <mergeCell ref="A38:A45"/>
    <mergeCell ref="B38:E38"/>
    <mergeCell ref="B39:E39"/>
    <mergeCell ref="B40:E40"/>
    <mergeCell ref="B41:E41"/>
    <mergeCell ref="B42:E42"/>
    <mergeCell ref="B43:E43"/>
    <mergeCell ref="B44:E44"/>
    <mergeCell ref="J44:M44"/>
    <mergeCell ref="B45:E45"/>
    <mergeCell ref="A46:A48"/>
    <mergeCell ref="B46:E46"/>
    <mergeCell ref="B47:E47"/>
    <mergeCell ref="B48:E48"/>
    <mergeCell ref="F43:I43"/>
    <mergeCell ref="B49:E49"/>
    <mergeCell ref="A50:A51"/>
    <mergeCell ref="B50:E50"/>
    <mergeCell ref="B51:E51"/>
    <mergeCell ref="A52:A53"/>
    <mergeCell ref="B52:E52"/>
    <mergeCell ref="B53:E53"/>
    <mergeCell ref="A54:A67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J63:M63"/>
    <mergeCell ref="B64:E64"/>
    <mergeCell ref="J64:M64"/>
    <mergeCell ref="B65:E65"/>
    <mergeCell ref="B66:E67"/>
    <mergeCell ref="J66:M66"/>
    <mergeCell ref="J67:M67"/>
    <mergeCell ref="B68:E68"/>
    <mergeCell ref="J68:M68"/>
    <mergeCell ref="B69:E69"/>
    <mergeCell ref="B70:E70"/>
    <mergeCell ref="A71:A76"/>
    <mergeCell ref="B71:E71"/>
    <mergeCell ref="B72:E72"/>
    <mergeCell ref="B73:E73"/>
    <mergeCell ref="B74:E74"/>
    <mergeCell ref="B75:E75"/>
    <mergeCell ref="B76:E76"/>
    <mergeCell ref="A77:A78"/>
    <mergeCell ref="B77:E78"/>
    <mergeCell ref="J77:M77"/>
    <mergeCell ref="J78:M78"/>
    <mergeCell ref="B79:E79"/>
    <mergeCell ref="J79:M79"/>
    <mergeCell ref="B80:E80"/>
    <mergeCell ref="J80:M80"/>
    <mergeCell ref="A81:A82"/>
    <mergeCell ref="B81:E81"/>
    <mergeCell ref="B82:E82"/>
    <mergeCell ref="A83:A88"/>
    <mergeCell ref="B83:E83"/>
    <mergeCell ref="B84:E85"/>
    <mergeCell ref="J84:M84"/>
    <mergeCell ref="J85:M85"/>
    <mergeCell ref="B86:E86"/>
    <mergeCell ref="B87:E87"/>
    <mergeCell ref="B88:E88"/>
    <mergeCell ref="A89:A90"/>
    <mergeCell ref="B89:E89"/>
    <mergeCell ref="B90:E90"/>
    <mergeCell ref="J90:M90"/>
    <mergeCell ref="A91:A92"/>
    <mergeCell ref="B91:E91"/>
    <mergeCell ref="B92:E92"/>
    <mergeCell ref="A93:A97"/>
    <mergeCell ref="B93:E93"/>
    <mergeCell ref="B94:E94"/>
    <mergeCell ref="B95:E95"/>
    <mergeCell ref="B96:E96"/>
    <mergeCell ref="J96:M96"/>
    <mergeCell ref="B97:E97"/>
    <mergeCell ref="A98:A107"/>
    <mergeCell ref="B98:E98"/>
    <mergeCell ref="B99:E99"/>
    <mergeCell ref="B100:E100"/>
    <mergeCell ref="J100:M100"/>
    <mergeCell ref="B101:E101"/>
    <mergeCell ref="B102:E102"/>
    <mergeCell ref="J102:M102"/>
    <mergeCell ref="B103:E103"/>
    <mergeCell ref="B104:E106"/>
    <mergeCell ref="J104:M104"/>
    <mergeCell ref="J105:M105"/>
    <mergeCell ref="J106:M106"/>
    <mergeCell ref="B107:E107"/>
    <mergeCell ref="A108:A109"/>
    <mergeCell ref="B108:E108"/>
    <mergeCell ref="B109:E109"/>
    <mergeCell ref="J109:M109"/>
    <mergeCell ref="F109:I109"/>
    <mergeCell ref="A110:A111"/>
    <mergeCell ref="B110:E111"/>
    <mergeCell ref="J110:M110"/>
    <mergeCell ref="J111:M111"/>
    <mergeCell ref="A112:A116"/>
    <mergeCell ref="B112:E112"/>
    <mergeCell ref="B113:E113"/>
    <mergeCell ref="B114:E116"/>
    <mergeCell ref="J114:M114"/>
    <mergeCell ref="J115:M115"/>
    <mergeCell ref="J116:M116"/>
    <mergeCell ref="A117:A124"/>
    <mergeCell ref="B117:E117"/>
    <mergeCell ref="J117:M117"/>
    <mergeCell ref="B118:E119"/>
    <mergeCell ref="J118:M118"/>
    <mergeCell ref="J119:M119"/>
    <mergeCell ref="B120:E120"/>
    <mergeCell ref="B121:E121"/>
    <mergeCell ref="B122:E122"/>
    <mergeCell ref="B123:E124"/>
    <mergeCell ref="J123:M123"/>
    <mergeCell ref="J124:M124"/>
    <mergeCell ref="A125:A126"/>
    <mergeCell ref="B125:E125"/>
    <mergeCell ref="B126:E126"/>
    <mergeCell ref="B131:E131"/>
    <mergeCell ref="J131:M131"/>
    <mergeCell ref="A127:A128"/>
    <mergeCell ref="B127:E127"/>
    <mergeCell ref="B128:E128"/>
    <mergeCell ref="J128:M128"/>
    <mergeCell ref="A129:A130"/>
    <mergeCell ref="B129:E129"/>
    <mergeCell ref="B130:E130"/>
    <mergeCell ref="F127:I127"/>
    <mergeCell ref="F2:I2"/>
    <mergeCell ref="F3:I5"/>
    <mergeCell ref="F6:I6"/>
    <mergeCell ref="F7:I8"/>
    <mergeCell ref="F9:I9"/>
    <mergeCell ref="F10:I10"/>
    <mergeCell ref="F13:I13"/>
    <mergeCell ref="F14:I14"/>
    <mergeCell ref="F15:I15"/>
    <mergeCell ref="F16:I16"/>
    <mergeCell ref="F17:I17"/>
    <mergeCell ref="F18:I20"/>
    <mergeCell ref="F26:I26"/>
    <mergeCell ref="F27:I27"/>
    <mergeCell ref="F28:I28"/>
    <mergeCell ref="F29:I33"/>
    <mergeCell ref="F34:I34"/>
    <mergeCell ref="F35:I35"/>
    <mergeCell ref="F36:I37"/>
    <mergeCell ref="F38:I38"/>
    <mergeCell ref="F39:I39"/>
    <mergeCell ref="F40:I40"/>
    <mergeCell ref="F41:I41"/>
    <mergeCell ref="F42:I42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6:I67"/>
    <mergeCell ref="F68:I68"/>
    <mergeCell ref="F69:I69"/>
    <mergeCell ref="F70:I70"/>
    <mergeCell ref="F71:I71"/>
    <mergeCell ref="F72:I72"/>
    <mergeCell ref="F73:I73"/>
    <mergeCell ref="F74:I74"/>
    <mergeCell ref="F75:I75"/>
    <mergeCell ref="F76:I76"/>
    <mergeCell ref="F77:I78"/>
    <mergeCell ref="F79:I79"/>
    <mergeCell ref="F80:I80"/>
    <mergeCell ref="F81:I81"/>
    <mergeCell ref="F82:I82"/>
    <mergeCell ref="F83:I83"/>
    <mergeCell ref="F84:I85"/>
    <mergeCell ref="F86:I86"/>
    <mergeCell ref="F87:I87"/>
    <mergeCell ref="F88:I88"/>
    <mergeCell ref="F89:I89"/>
    <mergeCell ref="F90:I90"/>
    <mergeCell ref="F91:I91"/>
    <mergeCell ref="F92:I92"/>
    <mergeCell ref="F93:I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03:I103"/>
    <mergeCell ref="F104:I106"/>
    <mergeCell ref="F107:I107"/>
    <mergeCell ref="F108:I108"/>
    <mergeCell ref="F110:I111"/>
    <mergeCell ref="F112:I112"/>
    <mergeCell ref="F113:I113"/>
    <mergeCell ref="F114:I116"/>
    <mergeCell ref="F117:I117"/>
    <mergeCell ref="F118:I119"/>
    <mergeCell ref="F120:I120"/>
    <mergeCell ref="F121:I121"/>
    <mergeCell ref="F122:I122"/>
    <mergeCell ref="F123:I124"/>
    <mergeCell ref="F125:I125"/>
    <mergeCell ref="F126:I126"/>
    <mergeCell ref="F128:I128"/>
    <mergeCell ref="F129:I129"/>
    <mergeCell ref="F130:I130"/>
    <mergeCell ref="F131:I131"/>
    <mergeCell ref="N2:Q2"/>
    <mergeCell ref="N3:Q3"/>
    <mergeCell ref="N4:Q4"/>
    <mergeCell ref="N5:Q5"/>
    <mergeCell ref="N7:Q7"/>
    <mergeCell ref="N8:Q8"/>
    <mergeCell ref="N12:Q12"/>
    <mergeCell ref="N18:Q18"/>
    <mergeCell ref="N19:Q19"/>
    <mergeCell ref="N20:Q20"/>
    <mergeCell ref="N21:Q21"/>
    <mergeCell ref="N23:Q23"/>
    <mergeCell ref="N24:Q24"/>
    <mergeCell ref="N25:Q25"/>
    <mergeCell ref="N26:Q26"/>
    <mergeCell ref="N29:Q29"/>
    <mergeCell ref="N30:Q30"/>
    <mergeCell ref="N31:Q31"/>
    <mergeCell ref="N32:Q32"/>
    <mergeCell ref="N33:Q33"/>
    <mergeCell ref="N36:Q36"/>
    <mergeCell ref="N37:Q37"/>
    <mergeCell ref="N44:Q44"/>
    <mergeCell ref="N63:Q63"/>
    <mergeCell ref="N64:Q64"/>
    <mergeCell ref="N66:Q66"/>
    <mergeCell ref="N67:Q67"/>
    <mergeCell ref="N68:Q68"/>
    <mergeCell ref="N77:Q77"/>
    <mergeCell ref="N78:Q78"/>
    <mergeCell ref="N79:Q79"/>
    <mergeCell ref="N80:Q80"/>
    <mergeCell ref="N84:Q84"/>
    <mergeCell ref="N85:Q85"/>
    <mergeCell ref="N90:Q90"/>
    <mergeCell ref="N96:Q96"/>
    <mergeCell ref="N100:Q100"/>
    <mergeCell ref="N102:Q102"/>
    <mergeCell ref="N104:Q104"/>
    <mergeCell ref="N105:Q105"/>
    <mergeCell ref="N106:Q106"/>
    <mergeCell ref="N109:Q109"/>
    <mergeCell ref="N110:Q110"/>
    <mergeCell ref="N111:Q111"/>
    <mergeCell ref="N114:Q114"/>
    <mergeCell ref="N115:Q115"/>
    <mergeCell ref="N116:Q116"/>
    <mergeCell ref="N117:Q117"/>
    <mergeCell ref="N118:Q118"/>
    <mergeCell ref="N119:Q119"/>
    <mergeCell ref="N123:Q123"/>
    <mergeCell ref="N124:Q124"/>
    <mergeCell ref="N128:Q128"/>
    <mergeCell ref="N131:Q1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環境課</dc:creator>
  <cp:keywords/>
  <dc:description/>
  <cp:lastModifiedBy>小山市</cp:lastModifiedBy>
  <cp:lastPrinted>2017-08-16T04:15:41Z</cp:lastPrinted>
  <dcterms:created xsi:type="dcterms:W3CDTF">2004-06-02T05:43:29Z</dcterms:created>
  <dcterms:modified xsi:type="dcterms:W3CDTF">2017-08-22T02:09:29Z</dcterms:modified>
  <cp:category/>
  <cp:version/>
  <cp:contentType/>
  <cp:contentStatus/>
</cp:coreProperties>
</file>