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D10" i="5" l="1"/>
  <c r="E10" i="5"/>
  <c r="C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<sst xmlns="http://schemas.openxmlformats.org/spreadsheetml/2006/main" count="232" uniqueCount="120">
  <si>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</si>
  <si>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</si>
  <si>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</si>
  <si>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</si>
  <si>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</si>
  <si>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</si>
  <si>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</si>
  <si>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</si>
  <si>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</si>
  <si>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</si>
  <si>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</si>
  <si>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</si>
  <si>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</si>
  <si>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</si>
  <si>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</si>
  <si>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</si>
  <si>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</si>
  <si>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</si>
  <si>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</si>
  <si>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</si>
  <si>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</si>
  <si>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</si>
  <si>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</si>
  <si>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</si>
  <si>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</si>
  <si>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</si>
  <si>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</si>
  <si>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</si>
  <si>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</si>
  <si>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</si>
  <si>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</si>
  <si>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</si>
  <si>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</si>
  <si>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</si>
  <si>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</si>
  <si>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</si>
  <si>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</si>
  <si>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</si>
  <si>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</si>
  <si>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</si>
  <si>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</si>
  <si>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</si>
  <si>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</si>
  <si>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</si>
  <si>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</si>
  <si>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</si>
  <si>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</si>
  <si>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</si>
  <si>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</si>
  <si>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</si>
  <si>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</si>
  <si>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</si>
  <si>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</si>
  <si>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</si>
  <si>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</si>
  <si>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</si>
  <si>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</si>
  <si>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</si>
  <si>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</si>
  <si>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</si>
  <si>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</si>
  <si>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</si>
  <si>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</si>
  <si>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</si>
  <si>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</si>
  <si>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</si>
  <si>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</si>
  <si>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</si>
  <si>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</si>
  <si>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</si>
  <si>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</si>
  <si>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</si>
  <si>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</si>
  <si>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</si>
  <si>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</si>
  <si>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</si>
  <si>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</si>
  <si>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</si>
  <si>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</si>
  <si>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</si>
  <si>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</si>
  <si>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</si>
  <si>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</si>
  <si>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</si>
  <si>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</si>
  <si>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</si>
  <si>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</si>
  <si>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</si>
  <si>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</si>
  <si>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</si>
  <si>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</si>
  <si>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</si>
  <si>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</si>
  <si>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</si>
  <si>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</si>
  <si>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</si>
  <si>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</si>
  <si>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</si>
  <si>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</si>
  <si>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</si>
  <si>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</si>
  <si>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</si>
  <si>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</si>
  <si>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</si>
  <si>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</si>
  <si>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</si>
  <si>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</si>
  <si>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</si>
  <si>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</si>
  <si>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</si>
  <si>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</si>
  <si>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</si>
  <si>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</si>
  <si>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</si>
  <si>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</si>
  <si>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</si>
  <si>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</si>
  <si>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企業の経営状況において重要な指標の一つである経常収支比率は、120％を超えており、料金回収率も110％超える値で推移しており、類似団体平均値を上回っている。
　流動比率は、平成26年度以降増加しており、これは、流動資産が増加していることによるものである。
　企業債残高対給水収益比率は、平成27年度から企業債の借り入れをしていないため年々減少し、類似団体平均値を下回った。
　施設利用率と有収率は、類似団体平均値を上回っており、有収率は90％前後で推移している。</t>
    <rPh sb="64" eb="66">
      <t>ルイジ</t>
    </rPh>
    <rPh sb="66" eb="68">
      <t>ダンタイ</t>
    </rPh>
    <rPh sb="68" eb="70">
      <t>ヘイキン</t>
    </rPh>
    <rPh sb="70" eb="71">
      <t>チ</t>
    </rPh>
    <rPh sb="72" eb="74">
      <t>ウワマワ</t>
    </rPh>
    <rPh sb="81" eb="83">
      <t>リュウドウ</t>
    </rPh>
    <rPh sb="83" eb="85">
      <t>ヒリツ</t>
    </rPh>
    <rPh sb="87" eb="89">
      <t>ヘイセイ</t>
    </rPh>
    <rPh sb="91" eb="93">
      <t>ネンド</t>
    </rPh>
    <rPh sb="93" eb="95">
      <t>イコウ</t>
    </rPh>
    <rPh sb="95" eb="97">
      <t>ゾウカ</t>
    </rPh>
    <rPh sb="106" eb="108">
      <t>リュウドウ</t>
    </rPh>
    <rPh sb="108" eb="110">
      <t>シサン</t>
    </rPh>
    <rPh sb="111" eb="113">
      <t>ゾウカ</t>
    </rPh>
    <rPh sb="130" eb="132">
      <t>キギョウ</t>
    </rPh>
    <rPh sb="132" eb="133">
      <t>サイ</t>
    </rPh>
    <rPh sb="133" eb="135">
      <t>ザンダカ</t>
    </rPh>
    <rPh sb="135" eb="136">
      <t>タイ</t>
    </rPh>
    <rPh sb="136" eb="138">
      <t>キュウスイ</t>
    </rPh>
    <rPh sb="138" eb="140">
      <t>シュウエキ</t>
    </rPh>
    <rPh sb="140" eb="142">
      <t>ヒリツ</t>
    </rPh>
    <rPh sb="168" eb="170">
      <t>ネンネン</t>
    </rPh>
    <rPh sb="170" eb="172">
      <t>ゲンショウ</t>
    </rPh>
    <rPh sb="174" eb="176">
      <t>ルイジ</t>
    </rPh>
    <rPh sb="176" eb="178">
      <t>ダンタイ</t>
    </rPh>
    <rPh sb="178" eb="180">
      <t>ヘイキン</t>
    </rPh>
    <rPh sb="180" eb="181">
      <t>チ</t>
    </rPh>
    <rPh sb="182" eb="184">
      <t>シタマワ</t>
    </rPh>
    <rPh sb="189" eb="191">
      <t>シセツ</t>
    </rPh>
    <rPh sb="191" eb="193">
      <t>リヨウ</t>
    </rPh>
    <rPh sb="193" eb="194">
      <t>リツ</t>
    </rPh>
    <rPh sb="195" eb="198">
      <t>ユウシュウリツ</t>
    </rPh>
    <rPh sb="200" eb="202">
      <t>ルイジ</t>
    </rPh>
    <rPh sb="202" eb="204">
      <t>ダンタイ</t>
    </rPh>
    <rPh sb="204" eb="206">
      <t>ヘイキン</t>
    </rPh>
    <rPh sb="206" eb="207">
      <t>チ</t>
    </rPh>
    <rPh sb="208" eb="210">
      <t>ウワマワ</t>
    </rPh>
    <rPh sb="215" eb="218">
      <t>ユウシュウリツ</t>
    </rPh>
    <rPh sb="222" eb="224">
      <t>ゼンゴ</t>
    </rPh>
    <rPh sb="225" eb="227">
      <t>スイイ</t>
    </rPh>
    <phoneticPr fontId="4"/>
  </si>
  <si>
    <t xml:space="preserve">　管路経年化率は類似団体平均値より下回っているが、法定耐用年数を超える管路が年々増加している。
　管路更新率が、類似団体平均値より下回っており、計画的に管路更新事業を進める必要がある。
</t>
    <rPh sb="14" eb="15">
      <t>アタイ</t>
    </rPh>
    <rPh sb="25" eb="27">
      <t>ホウテイ</t>
    </rPh>
    <rPh sb="27" eb="29">
      <t>タイヨウ</t>
    </rPh>
    <rPh sb="29" eb="31">
      <t>ネンスウ</t>
    </rPh>
    <rPh sb="32" eb="33">
      <t>コ</t>
    </rPh>
    <rPh sb="35" eb="37">
      <t>カンロ</t>
    </rPh>
    <rPh sb="38" eb="40">
      <t>ネンネン</t>
    </rPh>
    <rPh sb="40" eb="42">
      <t>ゾウカ</t>
    </rPh>
    <rPh sb="49" eb="51">
      <t>カンロ</t>
    </rPh>
    <rPh sb="51" eb="53">
      <t>コウシン</t>
    </rPh>
    <rPh sb="53" eb="54">
      <t>リツ</t>
    </rPh>
    <rPh sb="56" eb="58">
      <t>ルイジ</t>
    </rPh>
    <rPh sb="58" eb="60">
      <t>ダンタイ</t>
    </rPh>
    <rPh sb="60" eb="62">
      <t>ヘイキン</t>
    </rPh>
    <rPh sb="62" eb="63">
      <t>チ</t>
    </rPh>
    <rPh sb="65" eb="67">
      <t>シタマワ</t>
    </rPh>
    <rPh sb="72" eb="75">
      <t>ケイカクテキ</t>
    </rPh>
    <rPh sb="76" eb="78">
      <t>カンロ</t>
    </rPh>
    <rPh sb="78" eb="80">
      <t>コウシン</t>
    </rPh>
    <rPh sb="80" eb="82">
      <t>ジギョウ</t>
    </rPh>
    <rPh sb="83" eb="84">
      <t>スス</t>
    </rPh>
    <rPh sb="86" eb="88">
      <t>ヒツヨウ</t>
    </rPh>
    <phoneticPr fontId="4"/>
  </si>
  <si>
    <t xml:space="preserve">　給水収益は、安定しており、経常収支比率も高く、給水に係る費用は、給水収益で賄えている。また、有収率も高く、給水量が収益に結びついていることから、経営の健全性や効率性から判断して、概ね健全な経営状況であると考えられる。
　資産の老朽化が進んでおり、管路経年化率も今後増えることから、計画的に管路の更新を行わなければならない。想定される更新需要を把握し、更新費用を可能な限り縮減させながら財政負担を平準化して取り組む必要がある。
</t>
    <rPh sb="14" eb="16">
      <t>ケイジョウ</t>
    </rPh>
    <rPh sb="16" eb="18">
      <t>シュウシ</t>
    </rPh>
    <rPh sb="18" eb="20">
      <t>ヒリツ</t>
    </rPh>
    <rPh sb="21" eb="22">
      <t>タカ</t>
    </rPh>
    <rPh sb="24" eb="26">
      <t>キュウスイ</t>
    </rPh>
    <rPh sb="27" eb="28">
      <t>カカ</t>
    </rPh>
    <rPh sb="29" eb="31">
      <t>ヒヨウ</t>
    </rPh>
    <rPh sb="33" eb="35">
      <t>キュウスイ</t>
    </rPh>
    <rPh sb="35" eb="37">
      <t>シュウエキ</t>
    </rPh>
    <rPh sb="38" eb="39">
      <t>マカナ</t>
    </rPh>
    <rPh sb="47" eb="50">
      <t>ユウシュウリツ</t>
    </rPh>
    <rPh sb="51" eb="52">
      <t>タカ</t>
    </rPh>
    <rPh sb="54" eb="56">
      <t>キュウスイ</t>
    </rPh>
    <rPh sb="56" eb="57">
      <t>リョウ</t>
    </rPh>
    <rPh sb="58" eb="60">
      <t>シュウエキ</t>
    </rPh>
    <rPh sb="61" eb="62">
      <t>ムス</t>
    </rPh>
    <rPh sb="141" eb="144">
      <t>ケイカクテキ</t>
    </rPh>
    <rPh sb="145" eb="147">
      <t>カンロ</t>
    </rPh>
    <rPh sb="148" eb="150">
      <t>コウシン</t>
    </rPh>
    <rPh sb="151" eb="152">
      <t>オコナ</t>
    </rPh>
    <rPh sb="162" eb="164">
      <t>ソウテイ</t>
    </rPh>
    <rPh sb="167" eb="169">
      <t>コウシン</t>
    </rPh>
    <rPh sb="169" eb="171">
      <t>ジュヨウ</t>
    </rPh>
    <rPh sb="172" eb="174">
      <t>ハアク</t>
    </rPh>
    <rPh sb="176" eb="178">
      <t>コウシン</t>
    </rPh>
    <rPh sb="178" eb="180">
      <t>ヒヨウ</t>
    </rPh>
    <rPh sb="181" eb="183">
      <t>カノウ</t>
    </rPh>
    <rPh sb="184" eb="185">
      <t>カギ</t>
    </rPh>
    <rPh sb="186" eb="188">
      <t>シュクゲン</t>
    </rPh>
    <rPh sb="193" eb="195">
      <t>ザイセイ</t>
    </rPh>
    <rPh sb="195" eb="197">
      <t>フタン</t>
    </rPh>
    <rPh sb="198" eb="201">
      <t>ヘイジュンカ</t>
    </rPh>
    <rPh sb="203" eb="204">
      <t>ト</t>
    </rPh>
    <rPh sb="205" eb="206">
      <t>ク</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</si>
</sst>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0.09</c:v>
                </c:pt>
                <c:pt idx="2">
                  <c:v>0.09</c:v>
                </c:pt>
                <c:pt idx="3">
                  <c:v>0.09</c:v>
                </c:pt>
                <c:pt idx="4">
                  <c:v>0.08</c:v>
                </c:pt>
              </c:numCache>
            </c:numRef>
          </c:val>
          <c:extLst xmlns:c16r2="http://schemas.microsoft.com/office/drawing/2015/06/chart">
            <c:ext xmlns:c16="http://schemas.microsoft.com/office/drawing/2014/chart" uri="{C3380CC4-5D6E-409C-BE32-E72D297353CC}">
              <c16:uniqueId val="{00000000-658F-458E-AD9B-07FE16343FD4}"/>
            </c:ext>
          </c:extLst>
        </c:ser>
        <c:dLbls>
          <c:showLegendKey val="0"/>
          <c:showVal val="0"/>
          <c:showCatName val="0"/>
          <c:showSerName val="0"/>
          <c:showPercent val="0"/>
          <c:showBubbleSize val="0"/>
        </c:dLbls>
        <c:gapWidth val="150"/>
        <c:axId val="101046528"/>
        <c:axId val="1025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0.67</c:v>
                </c:pt>
                <c:pt idx="4">
                  <c:v>0.74</c:v>
                </c:pt>
              </c:numCache>
            </c:numRef>
          </c:val>
          <c:smooth val="0"/>
          <c:extLst xmlns:c16r2="http://schemas.microsoft.com/office/drawing/2015/06/chart">
            <c:ext xmlns:c16="http://schemas.microsoft.com/office/drawing/2014/chart" uri="{C3380CC4-5D6E-409C-BE32-E72D297353CC}">
              <c16:uniqueId val="{00000001-658F-458E-AD9B-07FE16343FD4}"/>
            </c:ext>
          </c:extLst>
        </c:ser>
        <c:dLbls>
          <c:showLegendKey val="0"/>
          <c:showVal val="0"/>
          <c:showCatName val="0"/>
          <c:showSerName val="0"/>
          <c:showPercent val="0"/>
          <c:showBubbleSize val="0"/>
        </c:dLbls>
        <c:marker val="1"/>
        <c:smooth val="0"/>
        <c:axId val="101046528"/>
        <c:axId val="102564224"/>
      </c:lineChart>
      <c:dateAx>
        <c:axId val="101046528"/>
        <c:scaling>
          <c:orientation val="minMax"/>
        </c:scaling>
        <c:delete val="1"/>
        <c:axPos val="b"/>
        <c:numFmt formatCode="ge" sourceLinked="1"/>
        <c:majorTickMark val="none"/>
        <c:minorTickMark val="none"/>
        <c:tickLblPos val="none"/>
        <c:crossAx val="102564224"/>
        <c:crosses val="autoZero"/>
        <c:auto val="1"/>
        <c:lblOffset val="100"/>
        <c:baseTimeUnit val="years"/>
      </c:dateAx>
      <c:valAx>
        <c:axId val="1025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62.28</c:v>
                </c:pt>
                <c:pt idx="1">
                  <c:v>62.16</c:v>
                </c:pt>
                <c:pt idx="2">
                  <c:v>63.29</c:v>
                </c:pt>
                <c:pt idx="3">
                  <c:v>62.76</c:v>
                </c:pt>
                <c:pt idx="4">
                  <c:v>63.66</c:v>
                </c:pt>
              </c:numCache>
            </c:numRef>
          </c:val>
          <c:extLst xmlns:c16r2="http://schemas.microsoft.com/office/drawing/2015/06/chart">
            <c:ext xmlns:c16="http://schemas.microsoft.com/office/drawing/2014/chart" uri="{C3380CC4-5D6E-409C-BE32-E72D297353CC}">
              <c16:uniqueId val="{00000000-36D8-436A-BD2A-ED226AF7DCD2}"/>
            </c:ext>
          </c:extLst>
        </c:ser>
        <c:dLbls>
          <c:showLegendKey val="0"/>
          <c:showVal val="0"/>
          <c:showCatName val="0"/>
          <c:showSerName val="0"/>
          <c:showPercent val="0"/>
          <c:showBubbleSize val="0"/>
        </c:dLbls>
        <c:gapWidth val="150"/>
        <c:axId val="106728064"/>
        <c:axId val="1067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62.46</c:v>
                </c:pt>
                <c:pt idx="4">
                  <c:v>62.38</c:v>
                </c:pt>
              </c:numCache>
            </c:numRef>
          </c:val>
          <c:smooth val="0"/>
          <c:extLst xmlns:c16r2="http://schemas.microsoft.com/office/drawing/2015/06/chart">
            <c:ext xmlns:c16="http://schemas.microsoft.com/office/drawing/2014/chart" uri="{C3380CC4-5D6E-409C-BE32-E72D297353CC}">
              <c16:uniqueId val="{00000001-36D8-436A-BD2A-ED226AF7DCD2}"/>
            </c:ext>
          </c:extLst>
        </c:ser>
        <c:dLbls>
          <c:showLegendKey val="0"/>
          <c:showVal val="0"/>
          <c:showCatName val="0"/>
          <c:showSerName val="0"/>
          <c:showPercent val="0"/>
          <c:showBubbleSize val="0"/>
        </c:dLbls>
        <c:marker val="1"/>
        <c:smooth val="0"/>
        <c:axId val="106728064"/>
        <c:axId val="106734336"/>
      </c:lineChart>
      <c:dateAx>
        <c:axId val="106728064"/>
        <c:scaling>
          <c:orientation val="minMax"/>
        </c:scaling>
        <c:delete val="1"/>
        <c:axPos val="b"/>
        <c:numFmt formatCode="ge" sourceLinked="1"/>
        <c:majorTickMark val="none"/>
        <c:minorTickMark val="none"/>
        <c:tickLblPos val="none"/>
        <c:crossAx val="106734336"/>
        <c:crosses val="autoZero"/>
        <c:auto val="1"/>
        <c:lblOffset val="100"/>
        <c:baseTimeUnit val="years"/>
      </c:dateAx>
      <c:valAx>
        <c:axId val="106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c:v>
                </c:pt>
                <c:pt idx="1">
                  <c:v>90.18</c:v>
                </c:pt>
                <c:pt idx="2">
                  <c:v>89.5</c:v>
                </c:pt>
                <c:pt idx="3">
                  <c:v>90.31</c:v>
                </c:pt>
                <c:pt idx="4">
                  <c:v>90.85</c:v>
                </c:pt>
              </c:numCache>
            </c:numRef>
          </c:val>
          <c:extLst xmlns:c16r2="http://schemas.microsoft.com/office/drawing/2015/06/chart">
            <c:ext xmlns:c16="http://schemas.microsoft.com/office/drawing/2014/chart" uri="{C3380CC4-5D6E-409C-BE32-E72D297353CC}">
              <c16:uniqueId val="{00000000-CC70-4D10-A5D3-DA398752CC6B}"/>
            </c:ext>
          </c:extLst>
        </c:ser>
        <c:dLbls>
          <c:showLegendKey val="0"/>
          <c:showVal val="0"/>
          <c:showCatName val="0"/>
          <c:showSerName val="0"/>
          <c:showPercent val="0"/>
          <c:showBubbleSize val="0"/>
        </c:dLbls>
        <c:gapWidth val="150"/>
        <c:axId val="106777600"/>
        <c:axId val="1067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90.62</c:v>
                </c:pt>
                <c:pt idx="4">
                  <c:v>89.17</c:v>
                </c:pt>
              </c:numCache>
            </c:numRef>
          </c:val>
          <c:smooth val="0"/>
          <c:extLst xmlns:c16r2="http://schemas.microsoft.com/office/drawing/2015/06/chart">
            <c:ext xmlns:c16="http://schemas.microsoft.com/office/drawing/2014/chart" uri="{C3380CC4-5D6E-409C-BE32-E72D297353CC}">
              <c16:uniqueId val="{00000001-CC70-4D10-A5D3-DA398752CC6B}"/>
            </c:ext>
          </c:extLst>
        </c:ser>
        <c:dLbls>
          <c:showLegendKey val="0"/>
          <c:showVal val="0"/>
          <c:showCatName val="0"/>
          <c:showSerName val="0"/>
          <c:showPercent val="0"/>
          <c:showBubbleSize val="0"/>
        </c:dLbls>
        <c:marker val="1"/>
        <c:smooth val="0"/>
        <c:axId val="106777600"/>
        <c:axId val="106779776"/>
      </c:lineChart>
      <c:dateAx>
        <c:axId val="106777600"/>
        <c:scaling>
          <c:orientation val="minMax"/>
        </c:scaling>
        <c:delete val="1"/>
        <c:axPos val="b"/>
        <c:numFmt formatCode="ge" sourceLinked="1"/>
        <c:majorTickMark val="none"/>
        <c:minorTickMark val="none"/>
        <c:tickLblPos val="none"/>
        <c:crossAx val="106779776"/>
        <c:crosses val="autoZero"/>
        <c:auto val="1"/>
        <c:lblOffset val="100"/>
        <c:baseTimeUnit val="years"/>
      </c:dateAx>
      <c:valAx>
        <c:axId val="1067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125.64</c:v>
                </c:pt>
                <c:pt idx="1">
                  <c:v>124.84</c:v>
                </c:pt>
                <c:pt idx="2">
                  <c:v>131.91999999999999</c:v>
                </c:pt>
                <c:pt idx="3">
                  <c:v>128.83000000000001</c:v>
                </c:pt>
                <c:pt idx="4">
                  <c:v>129.27000000000001</c:v>
                </c:pt>
              </c:numCache>
            </c:numRef>
          </c:val>
          <c:extLst xmlns:c16r2="http://schemas.microsoft.com/office/drawing/2015/06/chart">
            <c:ext xmlns:c16="http://schemas.microsoft.com/office/drawing/2014/chart" uri="{C3380CC4-5D6E-409C-BE32-E72D297353CC}">
              <c16:uniqueId val="{00000000-0179-44CE-830B-69A9936B97A6}"/>
            </c:ext>
          </c:extLst>
        </c:ser>
        <c:dLbls>
          <c:showLegendKey val="0"/>
          <c:showVal val="0"/>
          <c:showCatName val="0"/>
          <c:showSerName val="0"/>
          <c:showPercent val="0"/>
          <c:showBubbleSize val="0"/>
        </c:dLbls>
        <c:gapWidth val="150"/>
        <c:axId val="102599296"/>
        <c:axId val="1026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115.36</c:v>
                </c:pt>
                <c:pt idx="4">
                  <c:v>113.68</c:v>
                </c:pt>
              </c:numCache>
            </c:numRef>
          </c:val>
          <c:smooth val="0"/>
          <c:extLst xmlns:c16r2="http://schemas.microsoft.com/office/drawing/2015/06/chart">
            <c:ext xmlns:c16="http://schemas.microsoft.com/office/drawing/2014/chart" uri="{C3380CC4-5D6E-409C-BE32-E72D297353CC}">
              <c16:uniqueId val="{00000001-0179-44CE-830B-69A9936B97A6}"/>
            </c:ext>
          </c:extLst>
        </c:ser>
        <c:dLbls>
          <c:showLegendKey val="0"/>
          <c:showVal val="0"/>
          <c:showCatName val="0"/>
          <c:showSerName val="0"/>
          <c:showPercent val="0"/>
          <c:showBubbleSize val="0"/>
        </c:dLbls>
        <c:marker val="1"/>
        <c:smooth val="0"/>
        <c:axId val="102599296"/>
        <c:axId val="102605568"/>
      </c:lineChart>
      <c:dateAx>
        <c:axId val="102599296"/>
        <c:scaling>
          <c:orientation val="minMax"/>
        </c:scaling>
        <c:delete val="1"/>
        <c:axPos val="b"/>
        <c:numFmt formatCode="ge" sourceLinked="1"/>
        <c:majorTickMark val="none"/>
        <c:minorTickMark val="none"/>
        <c:tickLblPos val="none"/>
        <c:crossAx val="102605568"/>
        <c:crosses val="autoZero"/>
        <c:auto val="1"/>
        <c:lblOffset val="100"/>
        <c:baseTimeUnit val="years"/>
      </c:dateAx>
      <c:valAx>
        <c:axId val="10260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5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45.05</c:v>
                </c:pt>
                <c:pt idx="1">
                  <c:v>47.43</c:v>
                </c:pt>
                <c:pt idx="2">
                  <c:v>49.33</c:v>
                </c:pt>
                <c:pt idx="3">
                  <c:v>51.15</c:v>
                </c:pt>
                <c:pt idx="4">
                  <c:v>53</c:v>
                </c:pt>
              </c:numCache>
            </c:numRef>
          </c:val>
          <c:extLst xmlns:c16r2="http://schemas.microsoft.com/office/drawing/2015/06/chart">
            <c:ext xmlns:c16="http://schemas.microsoft.com/office/drawing/2014/chart" uri="{C3380CC4-5D6E-409C-BE32-E72D297353CC}">
              <c16:uniqueId val="{00000000-6ABE-4727-9E87-60442B8023B6}"/>
            </c:ext>
          </c:extLst>
        </c:ser>
        <c:dLbls>
          <c:showLegendKey val="0"/>
          <c:showVal val="0"/>
          <c:showCatName val="0"/>
          <c:showSerName val="0"/>
          <c:showPercent val="0"/>
          <c:showBubbleSize val="0"/>
        </c:dLbls>
        <c:gapWidth val="150"/>
        <c:axId val="102628352"/>
        <c:axId val="105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48.01</c:v>
                </c:pt>
                <c:pt idx="4">
                  <c:v>46.99</c:v>
                </c:pt>
              </c:numCache>
            </c:numRef>
          </c:val>
          <c:smooth val="0"/>
          <c:extLst xmlns:c16r2="http://schemas.microsoft.com/office/drawing/2015/06/chart">
            <c:ext xmlns:c16="http://schemas.microsoft.com/office/drawing/2014/chart" uri="{C3380CC4-5D6E-409C-BE32-E72D297353CC}">
              <c16:uniqueId val="{00000001-6ABE-4727-9E87-60442B8023B6}"/>
            </c:ext>
          </c:extLst>
        </c:ser>
        <c:dLbls>
          <c:showLegendKey val="0"/>
          <c:showVal val="0"/>
          <c:showCatName val="0"/>
          <c:showSerName val="0"/>
          <c:showPercent val="0"/>
          <c:showBubbleSize val="0"/>
        </c:dLbls>
        <c:marker val="1"/>
        <c:smooth val="0"/>
        <c:axId val="102628352"/>
        <c:axId val="105079936"/>
      </c:lineChart>
      <c:dateAx>
        <c:axId val="102628352"/>
        <c:scaling>
          <c:orientation val="minMax"/>
        </c:scaling>
        <c:delete val="1"/>
        <c:axPos val="b"/>
        <c:numFmt formatCode="ge" sourceLinked="1"/>
        <c:majorTickMark val="none"/>
        <c:minorTickMark val="none"/>
        <c:tickLblPos val="none"/>
        <c:crossAx val="105079936"/>
        <c:crosses val="autoZero"/>
        <c:auto val="1"/>
        <c:lblOffset val="100"/>
        <c:baseTimeUnit val="years"/>
      </c:dateAx>
      <c:valAx>
        <c:axId val="105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2.0099999999999998</c:v>
                </c:pt>
                <c:pt idx="1">
                  <c:v>2.11</c:v>
                </c:pt>
                <c:pt idx="2">
                  <c:v>2.87</c:v>
                </c:pt>
                <c:pt idx="3">
                  <c:v>2.82</c:v>
                </c:pt>
                <c:pt idx="4">
                  <c:v>4.1900000000000004</c:v>
                </c:pt>
              </c:numCache>
            </c:numRef>
          </c:val>
          <c:extLst xmlns:c16r2="http://schemas.microsoft.com/office/drawing/2015/06/chart">
            <c:ext xmlns:c16="http://schemas.microsoft.com/office/drawing/2014/chart" uri="{C3380CC4-5D6E-409C-BE32-E72D297353CC}">
              <c16:uniqueId val="{00000000-72C6-463A-995C-33CB730C2DCF}"/>
            </c:ext>
          </c:extLst>
        </c:ser>
        <c:dLbls>
          <c:showLegendKey val="0"/>
          <c:showVal val="0"/>
          <c:showCatName val="0"/>
          <c:showSerName val="0"/>
          <c:showPercent val="0"/>
          <c:showBubbleSize val="0"/>
        </c:dLbls>
        <c:gapWidth val="150"/>
        <c:axId val="105116032"/>
        <c:axId val="1051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16.170000000000002</c:v>
                </c:pt>
                <c:pt idx="4">
                  <c:v>15.83</c:v>
                </c:pt>
              </c:numCache>
            </c:numRef>
          </c:val>
          <c:smooth val="0"/>
          <c:extLst xmlns:c16r2="http://schemas.microsoft.com/office/drawing/2015/06/chart">
            <c:ext xmlns:c16="http://schemas.microsoft.com/office/drawing/2014/chart" uri="{C3380CC4-5D6E-409C-BE32-E72D297353CC}">
              <c16:uniqueId val="{00000001-72C6-463A-995C-33CB730C2DCF}"/>
            </c:ext>
          </c:extLst>
        </c:ser>
        <c:dLbls>
          <c:showLegendKey val="0"/>
          <c:showVal val="0"/>
          <c:showCatName val="0"/>
          <c:showSerName val="0"/>
          <c:showPercent val="0"/>
          <c:showBubbleSize val="0"/>
        </c:dLbls>
        <c:marker val="1"/>
        <c:smooth val="0"/>
        <c:axId val="105116032"/>
        <c:axId val="105117952"/>
      </c:lineChart>
      <c:dateAx>
        <c:axId val="105116032"/>
        <c:scaling>
          <c:orientation val="minMax"/>
        </c:scaling>
        <c:delete val="1"/>
        <c:axPos val="b"/>
        <c:numFmt formatCode="ge" sourceLinked="1"/>
        <c:majorTickMark val="none"/>
        <c:minorTickMark val="none"/>
        <c:tickLblPos val="none"/>
        <c:crossAx val="105117952"/>
        <c:crosses val="autoZero"/>
        <c:auto val="1"/>
        <c:lblOffset val="100"/>
        <c:baseTimeUnit val="years"/>
      </c:dateAx>
      <c:valAx>
        <c:axId val="105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F9-4F0B-AC26-E9D53403FE46}"/>
            </c:ext>
          </c:extLst>
        </c:ser>
        <c:dLbls>
          <c:showLegendKey val="0"/>
          <c:showVal val="0"/>
          <c:showCatName val="0"/>
          <c:showSerName val="0"/>
          <c:showPercent val="0"/>
          <c:showBubbleSize val="0"/>
        </c:dLbls>
        <c:gapWidth val="150"/>
        <c:axId val="105161856"/>
        <c:axId val="1051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c:v>0</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44F9-4F0B-AC26-E9D53403FE46}"/>
            </c:ext>
          </c:extLst>
        </c:ser>
        <c:dLbls>
          <c:showLegendKey val="0"/>
          <c:showVal val="0"/>
          <c:showCatName val="0"/>
          <c:showSerName val="0"/>
          <c:showPercent val="0"/>
          <c:showBubbleSize val="0"/>
        </c:dLbls>
        <c:marker val="1"/>
        <c:smooth val="0"/>
        <c:axId val="105161856"/>
        <c:axId val="105163776"/>
      </c:lineChart>
      <c:dateAx>
        <c:axId val="105161856"/>
        <c:scaling>
          <c:orientation val="minMax"/>
        </c:scaling>
        <c:delete val="1"/>
        <c:axPos val="b"/>
        <c:numFmt formatCode="ge" sourceLinked="1"/>
        <c:majorTickMark val="none"/>
        <c:minorTickMark val="none"/>
        <c:tickLblPos val="none"/>
        <c:crossAx val="105163776"/>
        <c:crosses val="autoZero"/>
        <c:auto val="1"/>
        <c:lblOffset val="100"/>
        <c:baseTimeUnit val="years"/>
      </c:dateAx>
      <c:valAx>
        <c:axId val="1051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1294.08</c:v>
                </c:pt>
                <c:pt idx="1">
                  <c:v>551.74</c:v>
                </c:pt>
                <c:pt idx="2">
                  <c:v>560.83000000000004</c:v>
                </c:pt>
                <c:pt idx="3">
                  <c:v>664.16</c:v>
                </c:pt>
                <c:pt idx="4">
                  <c:v>790.22</c:v>
                </c:pt>
              </c:numCache>
            </c:numRef>
          </c:val>
          <c:extLst xmlns:c16r2="http://schemas.microsoft.com/office/drawing/2015/06/chart">
            <c:ext xmlns:c16="http://schemas.microsoft.com/office/drawing/2014/chart" uri="{C3380CC4-5D6E-409C-BE32-E72D297353CC}">
              <c16:uniqueId val="{00000000-8C01-4867-B2FE-BE951A1E6340}"/>
            </c:ext>
          </c:extLst>
        </c:ser>
        <c:dLbls>
          <c:showLegendKey val="0"/>
          <c:showVal val="0"/>
          <c:showCatName val="0"/>
          <c:showSerName val="0"/>
          <c:showPercent val="0"/>
          <c:showBubbleSize val="0"/>
        </c:dLbls>
        <c:gapWidth val="150"/>
        <c:axId val="105203200"/>
        <c:axId val="1052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311.99</c:v>
                </c:pt>
                <c:pt idx="4">
                  <c:v>337.49</c:v>
                </c:pt>
              </c:numCache>
            </c:numRef>
          </c:val>
          <c:smooth val="0"/>
          <c:extLst xmlns:c16r2="http://schemas.microsoft.com/office/drawing/2015/06/chart">
            <c:ext xmlns:c16="http://schemas.microsoft.com/office/drawing/2014/chart" uri="{C3380CC4-5D6E-409C-BE32-E72D297353CC}">
              <c16:uniqueId val="{00000001-8C01-4867-B2FE-BE951A1E6340}"/>
            </c:ext>
          </c:extLst>
        </c:ser>
        <c:dLbls>
          <c:showLegendKey val="0"/>
          <c:showVal val="0"/>
          <c:showCatName val="0"/>
          <c:showSerName val="0"/>
          <c:showPercent val="0"/>
          <c:showBubbleSize val="0"/>
        </c:dLbls>
        <c:marker val="1"/>
        <c:smooth val="0"/>
        <c:axId val="105203200"/>
        <c:axId val="105205120"/>
      </c:lineChart>
      <c:dateAx>
        <c:axId val="105203200"/>
        <c:scaling>
          <c:orientation val="minMax"/>
        </c:scaling>
        <c:delete val="1"/>
        <c:axPos val="b"/>
        <c:numFmt formatCode="ge" sourceLinked="1"/>
        <c:majorTickMark val="none"/>
        <c:minorTickMark val="none"/>
        <c:tickLblPos val="none"/>
        <c:crossAx val="105205120"/>
        <c:crosses val="autoZero"/>
        <c:auto val="1"/>
        <c:lblOffset val="100"/>
        <c:baseTimeUnit val="years"/>
      </c:dateAx>
      <c:valAx>
        <c:axId val="10520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317.93</c:v>
                </c:pt>
                <c:pt idx="1">
                  <c:v>307.11</c:v>
                </c:pt>
                <c:pt idx="2">
                  <c:v>284.43</c:v>
                </c:pt>
                <c:pt idx="3">
                  <c:v>266.12</c:v>
                </c:pt>
                <c:pt idx="4">
                  <c:v>240.86</c:v>
                </c:pt>
              </c:numCache>
            </c:numRef>
          </c:val>
          <c:extLst xmlns:c16r2="http://schemas.microsoft.com/office/drawing/2015/06/chart">
            <c:ext xmlns:c16="http://schemas.microsoft.com/office/drawing/2014/chart" uri="{C3380CC4-5D6E-409C-BE32-E72D297353CC}">
              <c16:uniqueId val="{00000000-684C-4543-83CB-FFD5816C8DB4}"/>
            </c:ext>
          </c:extLst>
        </c:ser>
        <c:dLbls>
          <c:showLegendKey val="0"/>
          <c:showVal val="0"/>
          <c:showCatName val="0"/>
          <c:showSerName val="0"/>
          <c:showPercent val="0"/>
          <c:showBubbleSize val="0"/>
        </c:dLbls>
        <c:gapWidth val="150"/>
        <c:axId val="105252736"/>
        <c:axId val="1052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291.77999999999997</c:v>
                </c:pt>
                <c:pt idx="4">
                  <c:v>265.92</c:v>
                </c:pt>
              </c:numCache>
            </c:numRef>
          </c:val>
          <c:smooth val="0"/>
          <c:extLst xmlns:c16r2="http://schemas.microsoft.com/office/drawing/2015/06/chart">
            <c:ext xmlns:c16="http://schemas.microsoft.com/office/drawing/2014/chart" uri="{C3380CC4-5D6E-409C-BE32-E72D297353CC}">
              <c16:uniqueId val="{00000001-684C-4543-83CB-FFD5816C8DB4}"/>
            </c:ext>
          </c:extLst>
        </c:ser>
        <c:dLbls>
          <c:showLegendKey val="0"/>
          <c:showVal val="0"/>
          <c:showCatName val="0"/>
          <c:showSerName val="0"/>
          <c:showPercent val="0"/>
          <c:showBubbleSize val="0"/>
        </c:dLbls>
        <c:marker val="1"/>
        <c:smooth val="0"/>
        <c:axId val="105252736"/>
        <c:axId val="105254912"/>
      </c:lineChart>
      <c:dateAx>
        <c:axId val="105252736"/>
        <c:scaling>
          <c:orientation val="minMax"/>
        </c:scaling>
        <c:delete val="1"/>
        <c:axPos val="b"/>
        <c:numFmt formatCode="ge" sourceLinked="1"/>
        <c:majorTickMark val="none"/>
        <c:minorTickMark val="none"/>
        <c:tickLblPos val="none"/>
        <c:crossAx val="105254912"/>
        <c:crosses val="autoZero"/>
        <c:auto val="1"/>
        <c:lblOffset val="100"/>
        <c:baseTimeUnit val="years"/>
      </c:dateAx>
      <c:valAx>
        <c:axId val="10525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115.16</c:v>
                </c:pt>
                <c:pt idx="1">
                  <c:v>115.37</c:v>
                </c:pt>
                <c:pt idx="2">
                  <c:v>114.78</c:v>
                </c:pt>
                <c:pt idx="3">
                  <c:v>112.74</c:v>
                </c:pt>
                <c:pt idx="4">
                  <c:v>120.59</c:v>
                </c:pt>
              </c:numCache>
            </c:numRef>
          </c:val>
          <c:extLst xmlns:c16r2="http://schemas.microsoft.com/office/drawing/2015/06/chart">
            <c:ext xmlns:c16="http://schemas.microsoft.com/office/drawing/2014/chart" uri="{C3380CC4-5D6E-409C-BE32-E72D297353CC}">
              <c16:uniqueId val="{00000000-172F-4416-8AED-59CA8872B4D8}"/>
            </c:ext>
          </c:extLst>
        </c:ser>
        <c:dLbls>
          <c:showLegendKey val="0"/>
          <c:showVal val="0"/>
          <c:showCatName val="0"/>
          <c:showSerName val="0"/>
          <c:showPercent val="0"/>
          <c:showBubbleSize val="0"/>
        </c:dLbls>
        <c:gapWidth val="150"/>
        <c:axId val="105277696"/>
        <c:axId val="1052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107.61</c:v>
                </c:pt>
                <c:pt idx="4">
                  <c:v>105.86</c:v>
                </c:pt>
              </c:numCache>
            </c:numRef>
          </c:val>
          <c:smooth val="0"/>
          <c:extLst xmlns:c16r2="http://schemas.microsoft.com/office/drawing/2015/06/chart">
            <c:ext xmlns:c16="http://schemas.microsoft.com/office/drawing/2014/chart" uri="{C3380CC4-5D6E-409C-BE32-E72D297353CC}">
              <c16:uniqueId val="{00000001-172F-4416-8AED-59CA8872B4D8}"/>
            </c:ext>
          </c:extLst>
        </c:ser>
        <c:dLbls>
          <c:showLegendKey val="0"/>
          <c:showVal val="0"/>
          <c:showCatName val="0"/>
          <c:showSerName val="0"/>
          <c:showPercent val="0"/>
          <c:showBubbleSize val="0"/>
        </c:dLbls>
        <c:marker val="1"/>
        <c:smooth val="0"/>
        <c:axId val="105277696"/>
        <c:axId val="105292160"/>
      </c:lineChart>
      <c:dateAx>
        <c:axId val="105277696"/>
        <c:scaling>
          <c:orientation val="minMax"/>
        </c:scaling>
        <c:delete val="1"/>
        <c:axPos val="b"/>
        <c:numFmt formatCode="ge" sourceLinked="1"/>
        <c:majorTickMark val="none"/>
        <c:minorTickMark val="none"/>
        <c:tickLblPos val="none"/>
        <c:crossAx val="105292160"/>
        <c:crosses val="autoZero"/>
        <c:auto val="1"/>
        <c:lblOffset val="100"/>
        <c:baseTimeUnit val="years"/>
      </c:dateAx>
      <c:valAx>
        <c:axId val="1052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145</c:v>
                </c:pt>
                <c:pt idx="1">
                  <c:v>144.4</c:v>
                </c:pt>
                <c:pt idx="2">
                  <c:v>144.82</c:v>
                </c:pt>
                <c:pt idx="3">
                  <c:v>146.85</c:v>
                </c:pt>
                <c:pt idx="4">
                  <c:v>137.72999999999999</c:v>
                </c:pt>
              </c:numCache>
            </c:numRef>
          </c:val>
          <c:extLst xmlns:c16r2="http://schemas.microsoft.com/office/drawing/2015/06/chart">
            <c:ext xmlns:c16="http://schemas.microsoft.com/office/drawing/2014/chart" uri="{C3380CC4-5D6E-409C-BE32-E72D297353CC}">
              <c16:uniqueId val="{00000000-F1C6-4E1E-8DAA-2DBF5CA49895}"/>
            </c:ext>
          </c:extLst>
        </c:ser>
        <c:dLbls>
          <c:showLegendKey val="0"/>
          <c:showVal val="0"/>
          <c:showCatName val="0"/>
          <c:showSerName val="0"/>
          <c:showPercent val="0"/>
          <c:showBubbleSize val="0"/>
        </c:dLbls>
        <c:gapWidth val="150"/>
        <c:axId val="106699008"/>
        <c:axId val="1067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155.69</c:v>
                </c:pt>
                <c:pt idx="4">
                  <c:v>158.58000000000001</c:v>
                </c:pt>
              </c:numCache>
            </c:numRef>
          </c:val>
          <c:smooth val="0"/>
          <c:extLst xmlns:c16r2="http://schemas.microsoft.com/office/drawing/2015/06/chart">
            <c:ext xmlns:c16="http://schemas.microsoft.com/office/drawing/2014/chart" uri="{C3380CC4-5D6E-409C-BE32-E72D297353CC}">
              <c16:uniqueId val="{00000001-F1C6-4E1E-8DAA-2DBF5CA49895}"/>
            </c:ext>
          </c:extLst>
        </c:ser>
        <c:dLbls>
          <c:showLegendKey val="0"/>
          <c:showVal val="0"/>
          <c:showCatName val="0"/>
          <c:showSerName val="0"/>
          <c:showPercent val="0"/>
          <c:showBubbleSize val="0"/>
        </c:dLbls>
        <c:marker val="1"/>
        <c:smooth val="0"/>
        <c:axId val="106699008"/>
        <c:axId val="106701184"/>
      </c:lineChart>
      <c:dateAx>
        <c:axId val="106699008"/>
        <c:scaling>
          <c:orientation val="minMax"/>
        </c:scaling>
        <c:delete val="1"/>
        <c:axPos val="b"/>
        <c:numFmt formatCode="ge" sourceLinked="1"/>
        <c:majorTickMark val="none"/>
        <c:minorTickMark val="none"/>
        <c:tickLblPos val="none"/>
        <c:crossAx val="106701184"/>
        <c:crosses val="autoZero"/>
        <c:auto val="1"/>
        <c:lblOffset val="100"/>
        <c:baseTimeUnit val="years"/>
      </c:dateAx>
      <c:valAx>
        <c:axId val="1067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小山市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167410</v>
      </c>
      <c r="AM8" s="70"/>
      <c r="AN8" s="70"/>
      <c r="AO8" s="70"/>
      <c r="AP8" s="70"/>
      <c r="AQ8" s="70"/>
      <c r="AR8" s="70"/>
      <c r="AS8" s="70"/>
      <c r="AT8" s="66">
        <f>データ!$S$6</f>
        <v>171.76</v>
      </c>
      <c r="AU8" s="67"/>
      <c r="AV8" s="67"/>
      <c r="AW8" s="67"/>
      <c r="AX8" s="67"/>
      <c r="AY8" s="67"/>
      <c r="AZ8" s="67"/>
      <c r="BA8" s="67"/>
      <c r="BB8" s="69">
        <f>データ!$T$6</f>
        <v>974.67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76.930000000000007</v>
      </c>
      <c r="J10" s="67"/>
      <c r="K10" s="67"/>
      <c r="L10" s="67"/>
      <c r="M10" s="67"/>
      <c r="N10" s="67"/>
      <c r="O10" s="68"/>
      <c r="P10" s="69">
        <f>データ!$P$6</f>
        <v>84.07</v>
      </c>
      <c r="Q10" s="69"/>
      <c r="R10" s="69"/>
      <c r="S10" s="69"/>
      <c r="T10" s="69"/>
      <c r="U10" s="69"/>
      <c r="V10" s="69"/>
      <c r="W10" s="70">
        <f>データ!$Q$6</f>
        <v>3067</v>
      </c>
      <c r="X10" s="70"/>
      <c r="Y10" s="70"/>
      <c r="Z10" s="70"/>
      <c r="AA10" s="70"/>
      <c r="AB10" s="70"/>
      <c r="AC10" s="70"/>
      <c r="AD10" s="2"/>
      <c r="AE10" s="2"/>
      <c r="AF10" s="2"/>
      <c r="AG10" s="2"/>
      <c r="AH10" s="4"/>
      <c r="AI10" s="4"/>
      <c r="AJ10" s="4"/>
      <c r="AK10" s="4"/>
      <c r="AL10" s="70">
        <f>データ!$U$6</f>
        <v>140393</v>
      </c>
      <c r="AM10" s="70"/>
      <c r="AN10" s="70"/>
      <c r="AO10" s="70"/>
      <c r="AP10" s="70"/>
      <c r="AQ10" s="70"/>
      <c r="AR10" s="70"/>
      <c r="AS10" s="70"/>
      <c r="AT10" s="66">
        <f>データ!$V$6</f>
        <v>109.3</v>
      </c>
      <c r="AU10" s="67"/>
      <c r="AV10" s="67"/>
      <c r="AW10" s="67"/>
      <c r="AX10" s="67"/>
      <c r="AY10" s="67"/>
      <c r="AZ10" s="67"/>
      <c r="BA10" s="67"/>
      <c r="BB10" s="69">
        <f>データ!$W$6</f>
        <v>1284.47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Y1" workbookViewId="0">
      <selection activeCell="EG8" sqref="EG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92088</v>
      </c>
      <c r="D6" s="33">
        <f t="shared" si="3"/>
        <v>46</v>
      </c>
      <c r="E6" s="33">
        <f t="shared" si="3"/>
        <v>1</v>
      </c>
      <c r="F6" s="33">
        <f t="shared" si="3"/>
        <v>0</v>
      </c>
      <c r="G6" s="33">
        <f t="shared" si="3"/>
        <v>1</v>
      </c>
      <c r="H6" s="33" t="str">
        <f t="shared" si="3"/>
        <v>栃木県　小山市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76.930000000000007</v>
      </c>
      <c r="P6" s="34">
        <f t="shared" si="3"/>
        <v>84.07</v>
      </c>
      <c r="Q6" s="34">
        <f t="shared" si="3"/>
        <v>3067</v>
      </c>
      <c r="R6" s="34">
        <f t="shared" si="3"/>
        <v>167410</v>
      </c>
      <c r="S6" s="34">
        <f t="shared" si="3"/>
        <v>171.76</v>
      </c>
      <c r="T6" s="34">
        <f t="shared" si="3"/>
        <v>974.67</v>
      </c>
      <c r="U6" s="34">
        <f t="shared" si="3"/>
        <v>140393</v>
      </c>
      <c r="V6" s="34">
        <f t="shared" si="3"/>
        <v>109.3</v>
      </c>
      <c r="W6" s="34">
        <f t="shared" si="3"/>
        <v>1284.47</v>
      </c>
      <c r="X6" s="35">
        <f>IF(X7="",NA(),X7)</f>
        <v>125.64</v>
      </c>
      <c r="Y6" s="35">
        <f t="shared" ref="Y6:AG6" si="4">IF(Y7="",NA(),Y7)</f>
        <v>124.84</v>
      </c>
      <c r="Z6" s="35">
        <f t="shared" si="4"/>
        <v>131.91999999999999</v>
      </c>
      <c r="AA6" s="35">
        <f t="shared" si="4"/>
        <v>128.83000000000001</v>
      </c>
      <c r="AB6" s="35">
        <f t="shared" si="4"/>
        <v>129.27000000000001</v>
      </c>
      <c r="AC6" s="35">
        <f t="shared" si="4"/>
        <v>108.44</v>
      </c>
      <c r="AD6" s="35">
        <f t="shared" si="4"/>
        <v>113.11</v>
      </c>
      <c r="AE6" s="35">
        <f t="shared" si="4"/>
        <v>114</v>
      </c>
      <c r="AF6" s="35">
        <f t="shared" si="4"/>
        <v>115.36</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4">
        <f t="shared" si="5"/>
        <v>0</v>
      </c>
      <c r="AR6" s="35">
        <f t="shared" si="5"/>
        <v>0.03</v>
      </c>
      <c r="AS6" s="34" t="str">
        <f>IF(AS7="","",IF(AS7="-","【-】","【"&amp;SUBSTITUTE(TEXT(AS7,"#,##0.00"),"-","△")&amp;"】"))</f>
        <v>【0.85】</v>
      </c>
      <c r="AT6" s="35">
        <f>IF(AT7="",NA(),AT7)</f>
        <v>1294.08</v>
      </c>
      <c r="AU6" s="35">
        <f t="shared" ref="AU6:BC6" si="6">IF(AU7="",NA(),AU7)</f>
        <v>551.74</v>
      </c>
      <c r="AV6" s="35">
        <f t="shared" si="6"/>
        <v>560.83000000000004</v>
      </c>
      <c r="AW6" s="35">
        <f t="shared" si="6"/>
        <v>664.16</v>
      </c>
      <c r="AX6" s="35">
        <f t="shared" si="6"/>
        <v>790.22</v>
      </c>
      <c r="AY6" s="35">
        <f t="shared" si="6"/>
        <v>648.09</v>
      </c>
      <c r="AZ6" s="35">
        <f t="shared" si="6"/>
        <v>344.19</v>
      </c>
      <c r="BA6" s="35">
        <f t="shared" si="6"/>
        <v>352.05</v>
      </c>
      <c r="BB6" s="35">
        <f t="shared" si="6"/>
        <v>311.99</v>
      </c>
      <c r="BC6" s="35">
        <f t="shared" si="6"/>
        <v>337.49</v>
      </c>
      <c r="BD6" s="34" t="str">
        <f>IF(BD7="","",IF(BD7="-","【-】","【"&amp;SUBSTITUTE(TEXT(BD7,"#,##0.00"),"-","△")&amp;"】"))</f>
        <v>【264.34】</v>
      </c>
      <c r="BE6" s="35">
        <f>IF(BE7="",NA(),BE7)</f>
        <v>317.93</v>
      </c>
      <c r="BF6" s="35">
        <f t="shared" ref="BF6:BN6" si="7">IF(BF7="",NA(),BF7)</f>
        <v>307.11</v>
      </c>
      <c r="BG6" s="35">
        <f t="shared" si="7"/>
        <v>284.43</v>
      </c>
      <c r="BH6" s="35">
        <f t="shared" si="7"/>
        <v>266.12</v>
      </c>
      <c r="BI6" s="35">
        <f t="shared" si="7"/>
        <v>240.86</v>
      </c>
      <c r="BJ6" s="35">
        <f t="shared" si="7"/>
        <v>253.86</v>
      </c>
      <c r="BK6" s="35">
        <f t="shared" si="7"/>
        <v>252.09</v>
      </c>
      <c r="BL6" s="35">
        <f t="shared" si="7"/>
        <v>250.76</v>
      </c>
      <c r="BM6" s="35">
        <f t="shared" si="7"/>
        <v>291.77999999999997</v>
      </c>
      <c r="BN6" s="35">
        <f t="shared" si="7"/>
        <v>265.92</v>
      </c>
      <c r="BO6" s="34" t="str">
        <f>IF(BO7="","",IF(BO7="-","【-】","【"&amp;SUBSTITUTE(TEXT(BO7,"#,##0.00"),"-","△")&amp;"】"))</f>
        <v>【274.27】</v>
      </c>
      <c r="BP6" s="35">
        <f>IF(BP7="",NA(),BP7)</f>
        <v>115.16</v>
      </c>
      <c r="BQ6" s="35">
        <f t="shared" ref="BQ6:BY6" si="8">IF(BQ7="",NA(),BQ7)</f>
        <v>115.37</v>
      </c>
      <c r="BR6" s="35">
        <f t="shared" si="8"/>
        <v>114.78</v>
      </c>
      <c r="BS6" s="35">
        <f t="shared" si="8"/>
        <v>112.74</v>
      </c>
      <c r="BT6" s="35">
        <f t="shared" si="8"/>
        <v>120.59</v>
      </c>
      <c r="BU6" s="35">
        <f t="shared" si="8"/>
        <v>100.07</v>
      </c>
      <c r="BV6" s="35">
        <f t="shared" si="8"/>
        <v>106.22</v>
      </c>
      <c r="BW6" s="35">
        <f t="shared" si="8"/>
        <v>106.69</v>
      </c>
      <c r="BX6" s="35">
        <f t="shared" si="8"/>
        <v>107.61</v>
      </c>
      <c r="BY6" s="35">
        <f t="shared" si="8"/>
        <v>105.86</v>
      </c>
      <c r="BZ6" s="34" t="str">
        <f>IF(BZ7="","",IF(BZ7="-","【-】","【"&amp;SUBSTITUTE(TEXT(BZ7,"#,##0.00"),"-","△")&amp;"】"))</f>
        <v>【104.36】</v>
      </c>
      <c r="CA6" s="35">
        <f>IF(CA7="",NA(),CA7)</f>
        <v>145</v>
      </c>
      <c r="CB6" s="35">
        <f t="shared" ref="CB6:CJ6" si="9">IF(CB7="",NA(),CB7)</f>
        <v>144.4</v>
      </c>
      <c r="CC6" s="35">
        <f t="shared" si="9"/>
        <v>144.82</v>
      </c>
      <c r="CD6" s="35">
        <f t="shared" si="9"/>
        <v>146.85</v>
      </c>
      <c r="CE6" s="35">
        <f t="shared" si="9"/>
        <v>137.72999999999999</v>
      </c>
      <c r="CF6" s="35">
        <f t="shared" si="9"/>
        <v>164.93</v>
      </c>
      <c r="CG6" s="35">
        <f t="shared" si="9"/>
        <v>155.22999999999999</v>
      </c>
      <c r="CH6" s="35">
        <f t="shared" si="9"/>
        <v>154.91999999999999</v>
      </c>
      <c r="CI6" s="35">
        <f t="shared" si="9"/>
        <v>155.69</v>
      </c>
      <c r="CJ6" s="35">
        <f t="shared" si="9"/>
        <v>158.58000000000001</v>
      </c>
      <c r="CK6" s="34" t="str">
        <f>IF(CK7="","",IF(CK7="-","【-】","【"&amp;SUBSTITUTE(TEXT(CK7,"#,##0.00"),"-","△")&amp;"】"))</f>
        <v>【165.71】</v>
      </c>
      <c r="CL6" s="35">
        <f>IF(CL7="",NA(),CL7)</f>
        <v>62.28</v>
      </c>
      <c r="CM6" s="35">
        <f t="shared" ref="CM6:CU6" si="10">IF(CM7="",NA(),CM7)</f>
        <v>62.16</v>
      </c>
      <c r="CN6" s="35">
        <f t="shared" si="10"/>
        <v>63.29</v>
      </c>
      <c r="CO6" s="35">
        <f t="shared" si="10"/>
        <v>62.76</v>
      </c>
      <c r="CP6" s="35">
        <f t="shared" si="10"/>
        <v>63.66</v>
      </c>
      <c r="CQ6" s="35">
        <f t="shared" si="10"/>
        <v>62.45</v>
      </c>
      <c r="CR6" s="35">
        <f t="shared" si="10"/>
        <v>62.12</v>
      </c>
      <c r="CS6" s="35">
        <f t="shared" si="10"/>
        <v>62.26</v>
      </c>
      <c r="CT6" s="35">
        <f t="shared" si="10"/>
        <v>62.46</v>
      </c>
      <c r="CU6" s="35">
        <f t="shared" si="10"/>
        <v>62.38</v>
      </c>
      <c r="CV6" s="34" t="str">
        <f>IF(CV7="","",IF(CV7="-","【-】","【"&amp;SUBSTITUTE(TEXT(CV7,"#,##0.00"),"-","△")&amp;"】"))</f>
        <v>【60.41】</v>
      </c>
      <c r="CW6" s="35">
        <f>IF(CW7="",NA(),CW7)</f>
        <v>91.1</v>
      </c>
      <c r="CX6" s="35">
        <f t="shared" ref="CX6:DF6" si="11">IF(CX7="",NA(),CX7)</f>
        <v>90.18</v>
      </c>
      <c r="CY6" s="35">
        <f t="shared" si="11"/>
        <v>89.5</v>
      </c>
      <c r="CZ6" s="35">
        <f t="shared" si="11"/>
        <v>90.31</v>
      </c>
      <c r="DA6" s="35">
        <f t="shared" si="11"/>
        <v>90.85</v>
      </c>
      <c r="DB6" s="35">
        <f t="shared" si="11"/>
        <v>89.76</v>
      </c>
      <c r="DC6" s="35">
        <f t="shared" si="11"/>
        <v>89.45</v>
      </c>
      <c r="DD6" s="35">
        <f t="shared" si="11"/>
        <v>89.5</v>
      </c>
      <c r="DE6" s="35">
        <f t="shared" si="11"/>
        <v>90.62</v>
      </c>
      <c r="DF6" s="35">
        <f t="shared" si="11"/>
        <v>89.17</v>
      </c>
      <c r="DG6" s="34" t="str">
        <f>IF(DG7="","",IF(DG7="-","【-】","【"&amp;SUBSTITUTE(TEXT(DG7,"#,##0.00"),"-","△")&amp;"】"))</f>
        <v>【89.93】</v>
      </c>
      <c r="DH6" s="35">
        <f>IF(DH7="",NA(),DH7)</f>
        <v>45.05</v>
      </c>
      <c r="DI6" s="35">
        <f t="shared" ref="DI6:DQ6" si="12">IF(DI7="",NA(),DI7)</f>
        <v>47.43</v>
      </c>
      <c r="DJ6" s="35">
        <f t="shared" si="12"/>
        <v>49.33</v>
      </c>
      <c r="DK6" s="35">
        <f t="shared" si="12"/>
        <v>51.15</v>
      </c>
      <c r="DL6" s="35">
        <f t="shared" si="12"/>
        <v>53</v>
      </c>
      <c r="DM6" s="35">
        <f t="shared" si="12"/>
        <v>41.12</v>
      </c>
      <c r="DN6" s="35">
        <f t="shared" si="12"/>
        <v>44.91</v>
      </c>
      <c r="DO6" s="35">
        <f t="shared" si="12"/>
        <v>45.89</v>
      </c>
      <c r="DP6" s="35">
        <f t="shared" si="12"/>
        <v>48.01</v>
      </c>
      <c r="DQ6" s="35">
        <f t="shared" si="12"/>
        <v>46.99</v>
      </c>
      <c r="DR6" s="34" t="str">
        <f>IF(DR7="","",IF(DR7="-","【-】","【"&amp;SUBSTITUTE(TEXT(DR7,"#,##0.00"),"-","△")&amp;"】"))</f>
        <v>【48.12】</v>
      </c>
      <c r="DS6" s="35">
        <f>IF(DS7="",NA(),DS7)</f>
        <v>2.0099999999999998</v>
      </c>
      <c r="DT6" s="35">
        <f t="shared" ref="DT6:EB6" si="13">IF(DT7="",NA(),DT7)</f>
        <v>2.11</v>
      </c>
      <c r="DU6" s="35">
        <f t="shared" si="13"/>
        <v>2.87</v>
      </c>
      <c r="DV6" s="35">
        <f t="shared" si="13"/>
        <v>2.82</v>
      </c>
      <c r="DW6" s="35">
        <f t="shared" si="13"/>
        <v>4.1900000000000004</v>
      </c>
      <c r="DX6" s="35">
        <f t="shared" si="13"/>
        <v>10.9</v>
      </c>
      <c r="DY6" s="35">
        <f t="shared" si="13"/>
        <v>12.03</v>
      </c>
      <c r="DZ6" s="35">
        <f t="shared" si="13"/>
        <v>13.14</v>
      </c>
      <c r="EA6" s="35">
        <f t="shared" si="13"/>
        <v>16.170000000000002</v>
      </c>
      <c r="EB6" s="35">
        <f t="shared" si="13"/>
        <v>15.83</v>
      </c>
      <c r="EC6" s="34" t="str">
        <f>IF(EC7="","",IF(EC7="-","【-】","【"&amp;SUBSTITUTE(TEXT(EC7,"#,##0.00"),"-","△")&amp;"】"))</f>
        <v>【15.89】</v>
      </c>
      <c r="ED6" s="34">
        <f>IF(ED7="",NA(),ED7)</f>
        <v>0</v>
      </c>
      <c r="EE6" s="35">
        <f t="shared" ref="EE6:EM6" si="14">IF(EE7="",NA(),EE7)</f>
        <v>0.09</v>
      </c>
      <c r="EF6" s="35">
        <f t="shared" si="14"/>
        <v>0.09</v>
      </c>
      <c r="EG6" s="35">
        <f t="shared" si="14"/>
        <v>0.09</v>
      </c>
      <c r="EH6" s="35">
        <f t="shared" si="14"/>
        <v>0.08</v>
      </c>
      <c r="EI6" s="35">
        <f t="shared" si="14"/>
        <v>0.85</v>
      </c>
      <c r="EJ6" s="35">
        <f t="shared" si="14"/>
        <v>0.75</v>
      </c>
      <c r="EK6" s="35">
        <f t="shared" si="14"/>
        <v>0.95</v>
      </c>
      <c r="EL6" s="35">
        <f t="shared" si="14"/>
        <v>0.67</v>
      </c>
      <c r="EM6" s="35">
        <f t="shared" si="14"/>
        <v>0.74</v>
      </c>
      <c r="EN6" s="34" t="str">
        <f>IF(EN7="","",IF(EN7="-","【-】","【"&amp;SUBSTITUTE(TEXT(EN7,"#,##0.00"),"-","△")&amp;"】"))</f>
        <v>【0.69】</v>
      </c>
    </row>
    <row r="7" spans="1:144" s="36" customFormat="1" x14ac:dyDescent="0.15">
      <c r="A7" s="28"/>
      <c r="B7" s="37">
        <v>2017</v>
      </c>
      <c r="C7" s="37">
        <v>92088</v>
      </c>
      <c r="D7" s="37">
        <v>46</v>
      </c>
      <c r="E7" s="37">
        <v>1</v>
      </c>
      <c r="F7" s="37">
        <v>0</v>
      </c>
      <c r="G7" s="37">
        <v>1</v>
      </c>
      <c r="H7" s="37" t="s">
        <v>105</v>
      </c>
      <c r="I7" s="37" t="s">
        <v>106</v>
      </c>
      <c r="J7" s="37" t="s">
        <v>107</v>
      </c>
      <c r="K7" s="37" t="s">
        <v>108</v>
      </c>
      <c r="L7" s="37" t="s">
        <v>109</v>
      </c>
      <c r="M7" s="37" t="s">
        <v>110</v>
      </c>
      <c r="N7" s="38" t="s">
        <v>111</v>
      </c>
      <c r="O7" s="38">
        <v>76.930000000000007</v>
      </c>
      <c r="P7" s="38">
        <v>84.07</v>
      </c>
      <c r="Q7" s="38">
        <v>3067</v>
      </c>
      <c r="R7" s="38">
        <v>167410</v>
      </c>
      <c r="S7" s="38">
        <v>171.76</v>
      </c>
      <c r="T7" s="38">
        <v>974.67</v>
      </c>
      <c r="U7" s="38">
        <v>140393</v>
      </c>
      <c r="V7" s="38">
        <v>109.3</v>
      </c>
      <c r="W7" s="38">
        <v>1284.47</v>
      </c>
      <c r="X7" s="38">
        <v>125.64</v>
      </c>
      <c r="Y7" s="38">
        <v>124.84</v>
      </c>
      <c r="Z7" s="38">
        <v>131.91999999999999</v>
      </c>
      <c r="AA7" s="38">
        <v>128.83000000000001</v>
      </c>
      <c r="AB7" s="38">
        <v>129.27000000000001</v>
      </c>
      <c r="AC7" s="38">
        <v>108.44</v>
      </c>
      <c r="AD7" s="38">
        <v>113.11</v>
      </c>
      <c r="AE7" s="38">
        <v>114</v>
      </c>
      <c r="AF7" s="38">
        <v>115.36</v>
      </c>
      <c r="AG7" s="38">
        <v>113.68</v>
      </c>
      <c r="AH7" s="38">
        <v>113.39</v>
      </c>
      <c r="AI7" s="38">
        <v>0</v>
      </c>
      <c r="AJ7" s="38">
        <v>0</v>
      </c>
      <c r="AK7" s="38">
        <v>0</v>
      </c>
      <c r="AL7" s="38">
        <v>0</v>
      </c>
      <c r="AM7" s="38">
        <v>0</v>
      </c>
      <c r="AN7" s="38">
        <v>0.81</v>
      </c>
      <c r="AO7" s="38">
        <v>0</v>
      </c>
      <c r="AP7" s="38">
        <v>0.03</v>
      </c>
      <c r="AQ7" s="38">
        <v>0</v>
      </c>
      <c r="AR7" s="38">
        <v>0.03</v>
      </c>
      <c r="AS7" s="38">
        <v>0.85</v>
      </c>
      <c r="AT7" s="38">
        <v>1294.08</v>
      </c>
      <c r="AU7" s="38">
        <v>551.74</v>
      </c>
      <c r="AV7" s="38">
        <v>560.83000000000004</v>
      </c>
      <c r="AW7" s="38">
        <v>664.16</v>
      </c>
      <c r="AX7" s="38">
        <v>790.22</v>
      </c>
      <c r="AY7" s="38">
        <v>648.09</v>
      </c>
      <c r="AZ7" s="38">
        <v>344.19</v>
      </c>
      <c r="BA7" s="38">
        <v>352.05</v>
      </c>
      <c r="BB7" s="38">
        <v>311.99</v>
      </c>
      <c r="BC7" s="38">
        <v>337.49</v>
      </c>
      <c r="BD7" s="38">
        <v>264.33999999999997</v>
      </c>
      <c r="BE7" s="38">
        <v>317.93</v>
      </c>
      <c r="BF7" s="38">
        <v>307.11</v>
      </c>
      <c r="BG7" s="38">
        <v>284.43</v>
      </c>
      <c r="BH7" s="38">
        <v>266.12</v>
      </c>
      <c r="BI7" s="38">
        <v>240.86</v>
      </c>
      <c r="BJ7" s="38">
        <v>253.86</v>
      </c>
      <c r="BK7" s="38">
        <v>252.09</v>
      </c>
      <c r="BL7" s="38">
        <v>250.76</v>
      </c>
      <c r="BM7" s="38">
        <v>291.77999999999997</v>
      </c>
      <c r="BN7" s="38">
        <v>265.92</v>
      </c>
      <c r="BO7" s="38">
        <v>274.27</v>
      </c>
      <c r="BP7" s="38">
        <v>115.16</v>
      </c>
      <c r="BQ7" s="38">
        <v>115.37</v>
      </c>
      <c r="BR7" s="38">
        <v>114.78</v>
      </c>
      <c r="BS7" s="38">
        <v>112.74</v>
      </c>
      <c r="BT7" s="38">
        <v>120.59</v>
      </c>
      <c r="BU7" s="38">
        <v>100.07</v>
      </c>
      <c r="BV7" s="38">
        <v>106.22</v>
      </c>
      <c r="BW7" s="38">
        <v>106.69</v>
      </c>
      <c r="BX7" s="38">
        <v>107.61</v>
      </c>
      <c r="BY7" s="38">
        <v>105.86</v>
      </c>
      <c r="BZ7" s="38">
        <v>104.36</v>
      </c>
      <c r="CA7" s="38">
        <v>145</v>
      </c>
      <c r="CB7" s="38">
        <v>144.4</v>
      </c>
      <c r="CC7" s="38">
        <v>144.82</v>
      </c>
      <c r="CD7" s="38">
        <v>146.85</v>
      </c>
      <c r="CE7" s="38">
        <v>137.72999999999999</v>
      </c>
      <c r="CF7" s="38">
        <v>164.93</v>
      </c>
      <c r="CG7" s="38">
        <v>155.22999999999999</v>
      </c>
      <c r="CH7" s="38">
        <v>154.91999999999999</v>
      </c>
      <c r="CI7" s="38">
        <v>155.69</v>
      </c>
      <c r="CJ7" s="38">
        <v>158.58000000000001</v>
      </c>
      <c r="CK7" s="38">
        <v>165.71</v>
      </c>
      <c r="CL7" s="38">
        <v>62.28</v>
      </c>
      <c r="CM7" s="38">
        <v>62.16</v>
      </c>
      <c r="CN7" s="38">
        <v>63.29</v>
      </c>
      <c r="CO7" s="38">
        <v>62.76</v>
      </c>
      <c r="CP7" s="38">
        <v>63.66</v>
      </c>
      <c r="CQ7" s="38">
        <v>62.45</v>
      </c>
      <c r="CR7" s="38">
        <v>62.12</v>
      </c>
      <c r="CS7" s="38">
        <v>62.26</v>
      </c>
      <c r="CT7" s="38">
        <v>62.46</v>
      </c>
      <c r="CU7" s="38">
        <v>62.38</v>
      </c>
      <c r="CV7" s="38">
        <v>60.41</v>
      </c>
      <c r="CW7" s="38">
        <v>91.1</v>
      </c>
      <c r="CX7" s="38">
        <v>90.18</v>
      </c>
      <c r="CY7" s="38">
        <v>89.5</v>
      </c>
      <c r="CZ7" s="38">
        <v>90.31</v>
      </c>
      <c r="DA7" s="38">
        <v>90.85</v>
      </c>
      <c r="DB7" s="38">
        <v>89.76</v>
      </c>
      <c r="DC7" s="38">
        <v>89.45</v>
      </c>
      <c r="DD7" s="38">
        <v>89.5</v>
      </c>
      <c r="DE7" s="38">
        <v>90.62</v>
      </c>
      <c r="DF7" s="38">
        <v>89.17</v>
      </c>
      <c r="DG7" s="38">
        <v>89.93</v>
      </c>
      <c r="DH7" s="38">
        <v>45.05</v>
      </c>
      <c r="DI7" s="38">
        <v>47.43</v>
      </c>
      <c r="DJ7" s="38">
        <v>49.33</v>
      </c>
      <c r="DK7" s="38">
        <v>51.15</v>
      </c>
      <c r="DL7" s="38">
        <v>53</v>
      </c>
      <c r="DM7" s="38">
        <v>41.12</v>
      </c>
      <c r="DN7" s="38">
        <v>44.91</v>
      </c>
      <c r="DO7" s="38">
        <v>45.89</v>
      </c>
      <c r="DP7" s="38">
        <v>48.01</v>
      </c>
      <c r="DQ7" s="38">
        <v>46.99</v>
      </c>
      <c r="DR7" s="38">
        <v>48.12</v>
      </c>
      <c r="DS7" s="38">
        <v>2.0099999999999998</v>
      </c>
      <c r="DT7" s="38">
        <v>2.11</v>
      </c>
      <c r="DU7" s="38">
        <v>2.87</v>
      </c>
      <c r="DV7" s="38">
        <v>2.82</v>
      </c>
      <c r="DW7" s="38">
        <v>4.1900000000000004</v>
      </c>
      <c r="DX7" s="38">
        <v>10.9</v>
      </c>
      <c r="DY7" s="38">
        <v>12.03</v>
      </c>
      <c r="DZ7" s="38">
        <v>13.14</v>
      </c>
      <c r="EA7" s="38">
        <v>16.170000000000002</v>
      </c>
      <c r="EB7" s="38">
        <v>15.83</v>
      </c>
      <c r="EC7" s="38">
        <v>15.89</v>
      </c>
      <c r="ED7" s="38">
        <v>0</v>
      </c>
      <c r="EE7" s="38">
        <v>0.09</v>
      </c>
      <c r="EF7" s="38">
        <v>0.09</v>
      </c>
      <c r="EG7" s="38">
        <v>0.09</v>
      </c>
      <c r="EH7" s="38">
        <v>0.08</v>
      </c>
      <c r="EI7" s="38">
        <v>0.85</v>
      </c>
      <c r="EJ7" s="38">
        <v>0.75</v>
      </c>
      <c r="EK7" s="38">
        <v>0.95</v>
      </c>
      <c r="EL7" s="38">
        <v>0.67</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master</cp:lastModifiedBy>
  <cp:lastPrinted>2019-01-23T00:46:16Z</cp:lastPrinted>
  <dcterms:created xsi:type="dcterms:W3CDTF">2018-12-03T08:28:08Z</dcterms:created>
  <dcterms:modified xsi:type="dcterms:W3CDTF">2019-02-01T04:47:10Z</dcterms:modified>
</cp:coreProperties>
</file>