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作業用\公営企業分析表R2（R1決算）\R2（R1決算）\"/>
    </mc:Choice>
  </mc:AlternateContent>
  <workbookProtection workbookAlgorithmName="SHA-512" workbookHashValue="TgPr2kxgp01eociAehgIe2hSZyGLSfYwf2ln1E7vIRTTiaKUv1b90j2fdalgCNjScWf57cxHCDOOkQpBzXTy7w==" workbookSaltValue="iT4Wx1IUdJ7XESU3ViXPQ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<sst xmlns="http://schemas.openxmlformats.org/spreadsheetml/2006/main" count="319" uniqueCount="116">
  <si>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</si>
  <si>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</si>
  <si>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</si>
  <si>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</si>
  <si>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</si>
  <si>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</si>
  <si>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</si>
  <si>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</si>
  <si>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</si>
  <si>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</si>
  <si>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</si>
  <si>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</si>
  <si>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</si>
  <si>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</si>
  <si>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</si>
  <si>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</si>
  <si>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</si>
  <si>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</si>
  <si>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</si>
  <si>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</si>
  <si>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</si>
  <si>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</si>
  <si>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</si>
  <si>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</si>
  <si>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</si>
  <si>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</si>
  <si>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</si>
  <si>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</si>
  <si>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</si>
  <si>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</si>
  <si>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</si>
  <si>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</si>
  <si>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</si>
  <si>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</si>
  <si>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</si>
  <si>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</si>
  <si>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</si>
  <si>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</si>
  <si>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</si>
  <si>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</si>
  <si>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</si>
  <si>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</si>
  <si>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</si>
  <si>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</si>
  <si>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</si>
  <si>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</si>
  <si>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</si>
  <si>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</si>
  <si>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</si>
  <si>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</si>
  <si>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</si>
  <si>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</si>
  <si>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</si>
  <si>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</si>
  <si>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</si>
  <si>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</si>
  <si>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</si>
  <si>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</si>
  <si>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</si>
  <si>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</si>
  <si>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</si>
  <si>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</si>
  <si>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</si>
  <si>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</si>
  <si>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</si>
  <si>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</si>
  <si>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</si>
  <si>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</si>
  <si>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</si>
  <si>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</si>
  <si>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</si>
  <si>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</si>
  <si>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</si>
  <si>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</si>
  <si>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</si>
  <si>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</si>
  <si>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</si>
  <si>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</si>
  <si>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</si>
  <si>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</si>
  <si>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</si>
  <si>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</si>
  <si>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</si>
  <si>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</si>
  <si>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</si>
  <si>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</si>
  <si>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</si>
  <si>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</si>
  <si>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</si>
  <si>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</si>
  <si>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</si>
  <si>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</si>
  <si>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</si>
  <si>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</si>
  <si>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</si>
  <si>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</si>
  <si>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</si>
  <si>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</si>
  <si>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</si>
  <si>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</si>
  <si>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</si>
  <si>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</si>
  <si>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</si>
  <si>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</si>
  <si>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</si>
  <si>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</si>
  <si>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</si>
  <si>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</si>
  <si>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</si>
  <si>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</si>
  <si>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</si>
  <si>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</si>
  <si>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</si>
  <si>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令和元年度より地方公営企業法を適用したため、前年以前のデータはなし。
 ①有形固定資産減価償却率は、企業会計適用時に既存の資産を取得価額（＝帳簿価格）としたことから、類似団体平均値と比較して、減価償却が進んでいない状況となっている。
 ②管渠老朽化率は、昭和５１年に供用開始し、耐用年数に至った管渠がないため管渠改善は殆ど行っていないが、今後は増加が見込まれる。
　終末処理場は老朽化が進み、現在ＰＦＩ手法を導入した小山水処理センターの更新に着手している。</t>
    <phoneticPr fontId="4"/>
  </si>
  <si>
    <t>令和元年度より地方公営企業法を適用したため、前年以前のデータはなし。
 ①経常収支比率は１００％をやや上回っているものの、料金収入だけでは賄えず繰入金に依存している状況にあり、基準外繰入金をいかに減らしてくかが今後の課題である。
 ②累積欠損金は発生していない。
 ③流動比率は、類似団体平均値を大きく下回っているが、これは企業債残高が多く企業債元金償還のピークを迎えており、流動負債の８０％以上を翌年度償還予定の企業債元金が占めているためである。
 ④企業債残高対事業規模別比率は、類似団体平均値を超えているものの、平成２０年をピークに年々企業債残高は減少しているため、比率は下がっていく見込みである。
 ⑤経費回収率は１００％に達しておらず、繰入金に依存している状況にあるため、今後は適正な使用料の確保と汚水処理費の削減が必要である。
 ⑥汚水処理原価は類似団体平均値より低いものの経費回収率が１００％に達していないことから、経費削減が必要である。
 ⑦施設利用率は類似団体平均値より高く、施設は適正な規模であると考えられる。
 ⑧水洗化率は、収益確保のため、毎年の供用開始規模拡大に併せた早期接続を呼び掛けることにより、水洗化向上に努めたい。</t>
    <rPh sb="453" eb="455">
      <t>キボ</t>
    </rPh>
    <phoneticPr fontId="4"/>
  </si>
  <si>
    <t>令和元年度より農業集落排水事業とともに地方公営企業法を適用し、迅速性・独立性・機動性等のメリットを活かした健全な下水道事業経営に取り組んでいる。
　しかしながら、全体整備率が８１％であることから、今後も整備拡大が必須な状況下にあるが、将来の人口推計によると飛躍的な人口増加は見込めないため、下水道事業の経営に大きな影響を与えることが見込まれる。
　この現状を踏まえ、将来にわたって下水道事業のサービスを安定的・継続的に提供していくために、公共下水道ストックマネジメント計画及び令和２年度に策定予定の下水道事業経営戦略に基づき、費用の平準化や使用料の見直しを検討し経営基盤の強化を図っていく。</t>
    <rPh sb="154" eb="155">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</si>
</sst>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0.02</c:v>
                </c:pt>
              </c:numCache>
            </c:numRef>
          </c:val>
          <c:extLst>
            <c:ext xmlns:c16="http://schemas.microsoft.com/office/drawing/2014/chart" uri="{C3380CC4-5D6E-409C-BE32-E72D297353CC}">
              <c16:uniqueId val="{00000000-1DD3-41C5-B726-A0FC15A9D7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0.21</c:v>
                </c:pt>
              </c:numCache>
            </c:numRef>
          </c:val>
          <c:smooth val="0"/>
          <c:extLst>
            <c:ext xmlns:c16="http://schemas.microsoft.com/office/drawing/2014/chart" uri="{C3380CC4-5D6E-409C-BE32-E72D297353CC}">
              <c16:uniqueId val="{00000001-1DD3-41C5-B726-A0FC15A9D7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108.2</c:v>
                </c:pt>
              </c:numCache>
            </c:numRef>
          </c:val>
          <c:extLst>
            <c:ext xmlns:c16="http://schemas.microsoft.com/office/drawing/2014/chart" uri="{C3380CC4-5D6E-409C-BE32-E72D297353CC}">
              <c16:uniqueId val="{00000000-CC80-43D7-B4E3-E0B809D6F5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111.12</c:v>
                </c:pt>
              </c:numCache>
            </c:numRef>
          </c:val>
          <c:smooth val="0"/>
          <c:extLst>
            <c:ext xmlns:c16="http://schemas.microsoft.com/office/drawing/2014/chart" uri="{C3380CC4-5D6E-409C-BE32-E72D297353CC}">
              <c16:uniqueId val="{00000001-CC80-43D7-B4E3-E0B809D6F5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3.62</c:v>
                </c:pt>
              </c:numCache>
            </c:numRef>
          </c:val>
          <c:extLst>
            <c:ext xmlns:c16="http://schemas.microsoft.com/office/drawing/2014/chart" uri="{C3380CC4-5D6E-409C-BE32-E72D297353CC}">
              <c16:uniqueId val="{00000000-42A6-4D3C-BE69-1395029C1FF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34.33</c:v>
                </c:pt>
              </c:numCache>
            </c:numRef>
          </c:val>
          <c:smooth val="0"/>
          <c:extLst>
            <c:ext xmlns:c16="http://schemas.microsoft.com/office/drawing/2014/chart" uri="{C3380CC4-5D6E-409C-BE32-E72D297353CC}">
              <c16:uniqueId val="{00000001-42A6-4D3C-BE69-1395029C1FF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1DC-42FC-97C9-88F501E0B0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5.1100000000000003</c:v>
                </c:pt>
              </c:numCache>
            </c:numRef>
          </c:val>
          <c:smooth val="0"/>
          <c:extLst>
            <c:ext xmlns:c16="http://schemas.microsoft.com/office/drawing/2014/chart" uri="{C3380CC4-5D6E-409C-BE32-E72D297353CC}">
              <c16:uniqueId val="{00000001-D1DC-42FC-97C9-88F501E0B0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331-4F35-AE76-11194B2564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2.0699999999999998</c:v>
                </c:pt>
              </c:numCache>
            </c:numRef>
          </c:val>
          <c:smooth val="0"/>
          <c:extLst>
            <c:ext xmlns:c16="http://schemas.microsoft.com/office/drawing/2014/chart" uri="{C3380CC4-5D6E-409C-BE32-E72D297353CC}">
              <c16:uniqueId val="{00000001-8331-4F35-AE76-11194B2564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22.38</c:v>
                </c:pt>
              </c:numCache>
            </c:numRef>
          </c:val>
          <c:extLst>
            <c:ext xmlns:c16="http://schemas.microsoft.com/office/drawing/2014/chart" uri="{C3380CC4-5D6E-409C-BE32-E72D297353CC}">
              <c16:uniqueId val="{00000000-C55D-4AFB-A3B1-52A4641E50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61.57</c:v>
                </c:pt>
              </c:numCache>
            </c:numRef>
          </c:val>
          <c:smooth val="0"/>
          <c:extLst>
            <c:ext xmlns:c16="http://schemas.microsoft.com/office/drawing/2014/chart" uri="{C3380CC4-5D6E-409C-BE32-E72D297353CC}">
              <c16:uniqueId val="{00000001-C55D-4AFB-A3B1-52A4641E50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1038.74</c:v>
                </c:pt>
              </c:numCache>
            </c:numRef>
          </c:val>
          <c:extLst>
            <c:ext xmlns:c16="http://schemas.microsoft.com/office/drawing/2014/chart" uri="{C3380CC4-5D6E-409C-BE32-E72D297353CC}">
              <c16:uniqueId val="{00000000-87FE-4D8D-A3F4-3E7CFCCE71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867.39</c:v>
                </c:pt>
              </c:numCache>
            </c:numRef>
          </c:val>
          <c:smooth val="0"/>
          <c:extLst>
            <c:ext xmlns:c16="http://schemas.microsoft.com/office/drawing/2014/chart" uri="{C3380CC4-5D6E-409C-BE32-E72D297353CC}">
              <c16:uniqueId val="{00000001-87FE-4D8D-A3F4-3E7CFCCE71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78.900000000000006</c:v>
                </c:pt>
              </c:numCache>
            </c:numRef>
          </c:val>
          <c:extLst>
            <c:ext xmlns:c16="http://schemas.microsoft.com/office/drawing/2014/chart" uri="{C3380CC4-5D6E-409C-BE32-E72D297353CC}">
              <c16:uniqueId val="{00000000-647D-4404-ABB7-3DAA5F94CE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100.91</c:v>
                </c:pt>
              </c:numCache>
            </c:numRef>
          </c:val>
          <c:smooth val="0"/>
          <c:extLst>
            <c:ext xmlns:c16="http://schemas.microsoft.com/office/drawing/2014/chart" uri="{C3380CC4-5D6E-409C-BE32-E72D297353CC}">
              <c16:uniqueId val="{00000001-647D-4404-ABB7-3DAA5F94CE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27D4-4E9A-B813-C44AD325F4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158.04</c:v>
                </c:pt>
              </c:numCache>
            </c:numRef>
          </c:val>
          <c:smooth val="0"/>
          <c:extLst>
            <c:ext xmlns:c16="http://schemas.microsoft.com/office/drawing/2014/chart" uri="{C3380CC4-5D6E-409C-BE32-E72D297353CC}">
              <c16:uniqueId val="{00000001-27D4-4E9A-B813-C44AD325F4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85.75</c:v>
                </c:pt>
              </c:numCache>
            </c:numRef>
          </c:val>
          <c:extLst>
            <c:ext xmlns:c16="http://schemas.microsoft.com/office/drawing/2014/chart" uri="{C3380CC4-5D6E-409C-BE32-E72D297353CC}">
              <c16:uniqueId val="{00000000-0E76-4D2D-8037-6FBB85F74D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66.78</c:v>
                </c:pt>
              </c:numCache>
            </c:numRef>
          </c:val>
          <c:smooth val="0"/>
          <c:extLst>
            <c:ext xmlns:c16="http://schemas.microsoft.com/office/drawing/2014/chart" uri="{C3380CC4-5D6E-409C-BE32-E72D297353CC}">
              <c16:uniqueId val="{00000001-0E76-4D2D-8037-6FBB85F74D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89.6</c:v>
                </c:pt>
              </c:numCache>
            </c:numRef>
          </c:val>
          <c:extLst>
            <c:ext xmlns:c16="http://schemas.microsoft.com/office/drawing/2014/chart" uri="{C3380CC4-5D6E-409C-BE32-E72D297353CC}">
              <c16:uniqueId val="{00000000-A015-4930-844A-4658AE358D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94.06</c:v>
                </c:pt>
              </c:numCache>
            </c:numRef>
          </c:val>
          <c:smooth val="0"/>
          <c:extLst>
            <c:ext xmlns:c16="http://schemas.microsoft.com/office/drawing/2014/chart" uri="{C3380CC4-5D6E-409C-BE32-E72D297353CC}">
              <c16:uniqueId val="{00000001-A015-4930-844A-4658AE358D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小山市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非設置</v>
      </c>
      <c r="AE8" s="50"/>
      <c r="AF8" s="50"/>
      <c r="AG8" s="50"/>
      <c r="AH8" s="50"/>
      <c r="AI8" s="50"/>
      <c r="AJ8" s="50"/>
      <c r="AK8" s="3"/>
      <c r="AL8" s="51">
        <f>データ!S6</f>
        <v>167505</v>
      </c>
      <c r="AM8" s="51"/>
      <c r="AN8" s="51"/>
      <c r="AO8" s="51"/>
      <c r="AP8" s="51"/>
      <c r="AQ8" s="51"/>
      <c r="AR8" s="51"/>
      <c r="AS8" s="51"/>
      <c r="AT8" s="46">
        <f>データ!T6</f>
        <v>171.75</v>
      </c>
      <c r="AU8" s="46"/>
      <c r="AV8" s="46"/>
      <c r="AW8" s="46"/>
      <c r="AX8" s="46"/>
      <c r="AY8" s="46"/>
      <c r="AZ8" s="46"/>
      <c r="BA8" s="46"/>
      <c r="BB8" s="46">
        <f>データ!U6</f>
        <v>975.28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53.67</v>
      </c>
      <c r="J10" s="46"/>
      <c r="K10" s="46"/>
      <c r="L10" s="46"/>
      <c r="M10" s="46"/>
      <c r="N10" s="46"/>
      <c r="O10" s="46"/>
      <c r="P10" s="46">
        <f>データ!P6</f>
        <v>66.28</v>
      </c>
      <c r="Q10" s="46"/>
      <c r="R10" s="46"/>
      <c r="S10" s="46"/>
      <c r="T10" s="46"/>
      <c r="U10" s="46"/>
      <c r="V10" s="46"/>
      <c r="W10" s="46">
        <f>データ!Q6</f>
        <v>83.08</v>
      </c>
      <c r="X10" s="46"/>
      <c r="Y10" s="46"/>
      <c r="Z10" s="46"/>
      <c r="AA10" s="46"/>
      <c r="AB10" s="46"/>
      <c r="AC10" s="46"/>
      <c r="AD10" s="51">
        <f>データ!R6</f>
        <v>2299</v>
      </c>
      <c r="AE10" s="51"/>
      <c r="AF10" s="51"/>
      <c r="AG10" s="51"/>
      <c r="AH10" s="51"/>
      <c r="AI10" s="51"/>
      <c r="AJ10" s="51"/>
      <c r="AK10" s="2"/>
      <c r="AL10" s="51">
        <f>データ!V6</f>
        <v>110822</v>
      </c>
      <c r="AM10" s="51"/>
      <c r="AN10" s="51"/>
      <c r="AO10" s="51"/>
      <c r="AP10" s="51"/>
      <c r="AQ10" s="51"/>
      <c r="AR10" s="51"/>
      <c r="AS10" s="51"/>
      <c r="AT10" s="46">
        <f>データ!W6</f>
        <v>23.57</v>
      </c>
      <c r="AU10" s="46"/>
      <c r="AV10" s="46"/>
      <c r="AW10" s="46"/>
      <c r="AX10" s="46"/>
      <c r="AY10" s="46"/>
      <c r="AZ10" s="46"/>
      <c r="BA10" s="46"/>
      <c r="BB10" s="46">
        <f>データ!X6</f>
        <v>4701.82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av+qywYleTIm+Hflf+bvD8auSLWAADB8UTFikwFyQ5x3hrczcBmcHXEDfCShXEHzmGhxQJxEOliPbX5nNdNo3g==" saltValue="YbZLqvngg+148lVJ9pX5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92088</v>
      </c>
      <c r="D6" s="33">
        <f t="shared" si="3"/>
        <v>46</v>
      </c>
      <c r="E6" s="33">
        <f t="shared" si="3"/>
        <v>17</v>
      </c>
      <c r="F6" s="33">
        <f t="shared" si="3"/>
        <v>1</v>
      </c>
      <c r="G6" s="33">
        <f t="shared" si="3"/>
        <v>0</v>
      </c>
      <c r="H6" s="33" t="str">
        <f t="shared" si="3"/>
        <v>栃木県　小山市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53.67</v>
      </c>
      <c r="P6" s="34">
        <f t="shared" si="3"/>
        <v>66.28</v>
      </c>
      <c r="Q6" s="34">
        <f t="shared" si="3"/>
        <v>83.08</v>
      </c>
      <c r="R6" s="34">
        <f t="shared" si="3"/>
        <v>2299</v>
      </c>
      <c r="S6" s="34">
        <f t="shared" si="3"/>
        <v>167505</v>
      </c>
      <c r="T6" s="34">
        <f t="shared" si="3"/>
        <v>171.75</v>
      </c>
      <c r="U6" s="34">
        <f t="shared" si="3"/>
        <v>975.28</v>
      </c>
      <c r="V6" s="34">
        <f t="shared" si="3"/>
        <v>110822</v>
      </c>
      <c r="W6" s="34">
        <f t="shared" si="3"/>
        <v>23.57</v>
      </c>
      <c r="X6" s="34">
        <f t="shared" si="3"/>
        <v>4701.82</v>
      </c>
      <c r="Y6" s="35" t="str">
        <f>IF(Y7="",NA(),Y7)</f>
        <v>-</v>
      </c>
      <c r="Z6" s="35" t="str">
        <f t="shared" ref="Z6:AH6" si="4">IF(Z7="",NA(),Z7)</f>
        <v>-</v>
      </c>
      <c r="AA6" s="35" t="str">
        <f t="shared" si="4"/>
        <v>-</v>
      </c>
      <c r="AB6" s="35" t="str">
        <f t="shared" si="4"/>
        <v>-</v>
      </c>
      <c r="AC6" s="35">
        <f t="shared" si="4"/>
        <v>108.2</v>
      </c>
      <c r="AD6" s="35" t="str">
        <f t="shared" si="4"/>
        <v>-</v>
      </c>
      <c r="AE6" s="35" t="str">
        <f t="shared" si="4"/>
        <v>-</v>
      </c>
      <c r="AF6" s="35" t="str">
        <f t="shared" si="4"/>
        <v>-</v>
      </c>
      <c r="AG6" s="35" t="str">
        <f t="shared" si="4"/>
        <v>-</v>
      </c>
      <c r="AH6" s="35">
        <f t="shared" si="4"/>
        <v>111.12</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2.0699999999999998</v>
      </c>
      <c r="AT6" s="34" t="str">
        <f>IF(AT7="","",IF(AT7="-","【-】","【"&amp;SUBSTITUTE(TEXT(AT7,"#,##0.00"),"-","△")&amp;"】"))</f>
        <v>【3.09】</v>
      </c>
      <c r="AU6" s="35" t="str">
        <f>IF(AU7="",NA(),AU7)</f>
        <v>-</v>
      </c>
      <c r="AV6" s="35" t="str">
        <f t="shared" ref="AV6:BD6" si="6">IF(AV7="",NA(),AV7)</f>
        <v>-</v>
      </c>
      <c r="AW6" s="35" t="str">
        <f t="shared" si="6"/>
        <v>-</v>
      </c>
      <c r="AX6" s="35" t="str">
        <f t="shared" si="6"/>
        <v>-</v>
      </c>
      <c r="AY6" s="35">
        <f t="shared" si="6"/>
        <v>22.38</v>
      </c>
      <c r="AZ6" s="35" t="str">
        <f t="shared" si="6"/>
        <v>-</v>
      </c>
      <c r="BA6" s="35" t="str">
        <f t="shared" si="6"/>
        <v>-</v>
      </c>
      <c r="BB6" s="35" t="str">
        <f t="shared" si="6"/>
        <v>-</v>
      </c>
      <c r="BC6" s="35" t="str">
        <f t="shared" si="6"/>
        <v>-</v>
      </c>
      <c r="BD6" s="35">
        <f t="shared" si="6"/>
        <v>61.57</v>
      </c>
      <c r="BE6" s="34" t="str">
        <f>IF(BE7="","",IF(BE7="-","【-】","【"&amp;SUBSTITUTE(TEXT(BE7,"#,##0.00"),"-","△")&amp;"】"))</f>
        <v>【69.54】</v>
      </c>
      <c r="BF6" s="35" t="str">
        <f>IF(BF7="",NA(),BF7)</f>
        <v>-</v>
      </c>
      <c r="BG6" s="35" t="str">
        <f t="shared" ref="BG6:BO6" si="7">IF(BG7="",NA(),BG7)</f>
        <v>-</v>
      </c>
      <c r="BH6" s="35" t="str">
        <f t="shared" si="7"/>
        <v>-</v>
      </c>
      <c r="BI6" s="35" t="str">
        <f t="shared" si="7"/>
        <v>-</v>
      </c>
      <c r="BJ6" s="35">
        <f t="shared" si="7"/>
        <v>1038.74</v>
      </c>
      <c r="BK6" s="35" t="str">
        <f t="shared" si="7"/>
        <v>-</v>
      </c>
      <c r="BL6" s="35" t="str">
        <f t="shared" si="7"/>
        <v>-</v>
      </c>
      <c r="BM6" s="35" t="str">
        <f t="shared" si="7"/>
        <v>-</v>
      </c>
      <c r="BN6" s="35" t="str">
        <f t="shared" si="7"/>
        <v>-</v>
      </c>
      <c r="BO6" s="35">
        <f t="shared" si="7"/>
        <v>867.39</v>
      </c>
      <c r="BP6" s="34" t="str">
        <f>IF(BP7="","",IF(BP7="-","【-】","【"&amp;SUBSTITUTE(TEXT(BP7,"#,##0.00"),"-","△")&amp;"】"))</f>
        <v>【682.51】</v>
      </c>
      <c r="BQ6" s="35" t="str">
        <f>IF(BQ7="",NA(),BQ7)</f>
        <v>-</v>
      </c>
      <c r="BR6" s="35" t="str">
        <f t="shared" ref="BR6:BZ6" si="8">IF(BR7="",NA(),BR7)</f>
        <v>-</v>
      </c>
      <c r="BS6" s="35" t="str">
        <f t="shared" si="8"/>
        <v>-</v>
      </c>
      <c r="BT6" s="35" t="str">
        <f t="shared" si="8"/>
        <v>-</v>
      </c>
      <c r="BU6" s="35">
        <f t="shared" si="8"/>
        <v>78.900000000000006</v>
      </c>
      <c r="BV6" s="35" t="str">
        <f t="shared" si="8"/>
        <v>-</v>
      </c>
      <c r="BW6" s="35" t="str">
        <f t="shared" si="8"/>
        <v>-</v>
      </c>
      <c r="BX6" s="35" t="str">
        <f t="shared" si="8"/>
        <v>-</v>
      </c>
      <c r="BY6" s="35" t="str">
        <f t="shared" si="8"/>
        <v>-</v>
      </c>
      <c r="BZ6" s="35">
        <f t="shared" si="8"/>
        <v>100.91</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158.04</v>
      </c>
      <c r="CL6" s="34" t="str">
        <f>IF(CL7="","",IF(CL7="-","【-】","【"&amp;SUBSTITUTE(TEXT(CL7,"#,##0.00"),"-","△")&amp;"】"))</f>
        <v>【136.15】</v>
      </c>
      <c r="CM6" s="35" t="str">
        <f>IF(CM7="",NA(),CM7)</f>
        <v>-</v>
      </c>
      <c r="CN6" s="35" t="str">
        <f t="shared" ref="CN6:CV6" si="10">IF(CN7="",NA(),CN7)</f>
        <v>-</v>
      </c>
      <c r="CO6" s="35" t="str">
        <f t="shared" si="10"/>
        <v>-</v>
      </c>
      <c r="CP6" s="35" t="str">
        <f t="shared" si="10"/>
        <v>-</v>
      </c>
      <c r="CQ6" s="35">
        <f t="shared" si="10"/>
        <v>85.75</v>
      </c>
      <c r="CR6" s="35" t="str">
        <f t="shared" si="10"/>
        <v>-</v>
      </c>
      <c r="CS6" s="35" t="str">
        <f t="shared" si="10"/>
        <v>-</v>
      </c>
      <c r="CT6" s="35" t="str">
        <f t="shared" si="10"/>
        <v>-</v>
      </c>
      <c r="CU6" s="35" t="str">
        <f t="shared" si="10"/>
        <v>-</v>
      </c>
      <c r="CV6" s="35">
        <f t="shared" si="10"/>
        <v>66.78</v>
      </c>
      <c r="CW6" s="34" t="str">
        <f>IF(CW7="","",IF(CW7="-","【-】","【"&amp;SUBSTITUTE(TEXT(CW7,"#,##0.00"),"-","△")&amp;"】"))</f>
        <v>【59.64】</v>
      </c>
      <c r="CX6" s="35" t="str">
        <f>IF(CX7="",NA(),CX7)</f>
        <v>-</v>
      </c>
      <c r="CY6" s="35" t="str">
        <f t="shared" ref="CY6:DG6" si="11">IF(CY7="",NA(),CY7)</f>
        <v>-</v>
      </c>
      <c r="CZ6" s="35" t="str">
        <f t="shared" si="11"/>
        <v>-</v>
      </c>
      <c r="DA6" s="35" t="str">
        <f t="shared" si="11"/>
        <v>-</v>
      </c>
      <c r="DB6" s="35">
        <f t="shared" si="11"/>
        <v>89.6</v>
      </c>
      <c r="DC6" s="35" t="str">
        <f t="shared" si="11"/>
        <v>-</v>
      </c>
      <c r="DD6" s="35" t="str">
        <f t="shared" si="11"/>
        <v>-</v>
      </c>
      <c r="DE6" s="35" t="str">
        <f t="shared" si="11"/>
        <v>-</v>
      </c>
      <c r="DF6" s="35" t="str">
        <f t="shared" si="11"/>
        <v>-</v>
      </c>
      <c r="DG6" s="35">
        <f t="shared" si="11"/>
        <v>94.06</v>
      </c>
      <c r="DH6" s="34" t="str">
        <f>IF(DH7="","",IF(DH7="-","【-】","【"&amp;SUBSTITUTE(TEXT(DH7,"#,##0.00"),"-","△")&amp;"】"))</f>
        <v>【95.35】</v>
      </c>
      <c r="DI6" s="35" t="str">
        <f>IF(DI7="",NA(),DI7)</f>
        <v>-</v>
      </c>
      <c r="DJ6" s="35" t="str">
        <f t="shared" ref="DJ6:DR6" si="12">IF(DJ7="",NA(),DJ7)</f>
        <v>-</v>
      </c>
      <c r="DK6" s="35" t="str">
        <f t="shared" si="12"/>
        <v>-</v>
      </c>
      <c r="DL6" s="35" t="str">
        <f t="shared" si="12"/>
        <v>-</v>
      </c>
      <c r="DM6" s="35">
        <f t="shared" si="12"/>
        <v>3.62</v>
      </c>
      <c r="DN6" s="35" t="str">
        <f t="shared" si="12"/>
        <v>-</v>
      </c>
      <c r="DO6" s="35" t="str">
        <f t="shared" si="12"/>
        <v>-</v>
      </c>
      <c r="DP6" s="35" t="str">
        <f t="shared" si="12"/>
        <v>-</v>
      </c>
      <c r="DQ6" s="35" t="str">
        <f t="shared" si="12"/>
        <v>-</v>
      </c>
      <c r="DR6" s="35">
        <f t="shared" si="12"/>
        <v>34.33</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5.1100000000000003</v>
      </c>
      <c r="ED6" s="34" t="str">
        <f>IF(ED7="","",IF(ED7="-","【-】","【"&amp;SUBSTITUTE(TEXT(ED7,"#,##0.00"),"-","△")&amp;"】"))</f>
        <v>【5.90】</v>
      </c>
      <c r="EE6" s="35" t="str">
        <f>IF(EE7="",NA(),EE7)</f>
        <v>-</v>
      </c>
      <c r="EF6" s="35" t="str">
        <f t="shared" ref="EF6:EN6" si="14">IF(EF7="",NA(),EF7)</f>
        <v>-</v>
      </c>
      <c r="EG6" s="35" t="str">
        <f t="shared" si="14"/>
        <v>-</v>
      </c>
      <c r="EH6" s="35" t="str">
        <f t="shared" si="14"/>
        <v>-</v>
      </c>
      <c r="EI6" s="35">
        <f t="shared" si="14"/>
        <v>0.02</v>
      </c>
      <c r="EJ6" s="35" t="str">
        <f t="shared" si="14"/>
        <v>-</v>
      </c>
      <c r="EK6" s="35" t="str">
        <f t="shared" si="14"/>
        <v>-</v>
      </c>
      <c r="EL6" s="35" t="str">
        <f t="shared" si="14"/>
        <v>-</v>
      </c>
      <c r="EM6" s="35" t="str">
        <f t="shared" si="14"/>
        <v>-</v>
      </c>
      <c r="EN6" s="35">
        <f t="shared" si="14"/>
        <v>0.21</v>
      </c>
      <c r="EO6" s="34" t="str">
        <f>IF(EO7="","",IF(EO7="-","【-】","【"&amp;SUBSTITUTE(TEXT(EO7,"#,##0.00"),"-","△")&amp;"】"))</f>
        <v>【0.22】</v>
      </c>
    </row>
    <row r="7" spans="1:148" s="36" customFormat="1" x14ac:dyDescent="0.15">
      <c r="A7" s="28"/>
      <c r="B7" s="37">
        <v>2019</v>
      </c>
      <c r="C7" s="37">
        <v>92088</v>
      </c>
      <c r="D7" s="37">
        <v>46</v>
      </c>
      <c r="E7" s="37">
        <v>17</v>
      </c>
      <c r="F7" s="37">
        <v>1</v>
      </c>
      <c r="G7" s="37">
        <v>0</v>
      </c>
      <c r="H7" s="37" t="s">
        <v>96</v>
      </c>
      <c r="I7" s="37" t="s">
        <v>97</v>
      </c>
      <c r="J7" s="37" t="s">
        <v>98</v>
      </c>
      <c r="K7" s="37" t="s">
        <v>99</v>
      </c>
      <c r="L7" s="37" t="s">
        <v>100</v>
      </c>
      <c r="M7" s="37" t="s">
        <v>101</v>
      </c>
      <c r="N7" s="38" t="s">
        <v>102</v>
      </c>
      <c r="O7" s="38">
        <v>53.67</v>
      </c>
      <c r="P7" s="38">
        <v>66.28</v>
      </c>
      <c r="Q7" s="38">
        <v>83.08</v>
      </c>
      <c r="R7" s="38">
        <v>2299</v>
      </c>
      <c r="S7" s="38">
        <v>167505</v>
      </c>
      <c r="T7" s="38">
        <v>171.75</v>
      </c>
      <c r="U7" s="38">
        <v>975.28</v>
      </c>
      <c r="V7" s="38">
        <v>110822</v>
      </c>
      <c r="W7" s="38">
        <v>23.57</v>
      </c>
      <c r="X7" s="38">
        <v>4701.82</v>
      </c>
      <c r="Y7" s="38" t="s">
        <v>102</v>
      </c>
      <c r="Z7" s="38" t="s">
        <v>102</v>
      </c>
      <c r="AA7" s="38" t="s">
        <v>102</v>
      </c>
      <c r="AB7" s="38" t="s">
        <v>102</v>
      </c>
      <c r="AC7" s="38">
        <v>108.2</v>
      </c>
      <c r="AD7" s="38" t="s">
        <v>102</v>
      </c>
      <c r="AE7" s="38" t="s">
        <v>102</v>
      </c>
      <c r="AF7" s="38" t="s">
        <v>102</v>
      </c>
      <c r="AG7" s="38" t="s">
        <v>102</v>
      </c>
      <c r="AH7" s="38">
        <v>111.12</v>
      </c>
      <c r="AI7" s="38">
        <v>108.07</v>
      </c>
      <c r="AJ7" s="38" t="s">
        <v>102</v>
      </c>
      <c r="AK7" s="38" t="s">
        <v>102</v>
      </c>
      <c r="AL7" s="38" t="s">
        <v>102</v>
      </c>
      <c r="AM7" s="38" t="s">
        <v>102</v>
      </c>
      <c r="AN7" s="38">
        <v>0</v>
      </c>
      <c r="AO7" s="38" t="s">
        <v>102</v>
      </c>
      <c r="AP7" s="38" t="s">
        <v>102</v>
      </c>
      <c r="AQ7" s="38" t="s">
        <v>102</v>
      </c>
      <c r="AR7" s="38" t="s">
        <v>102</v>
      </c>
      <c r="AS7" s="38">
        <v>2.0699999999999998</v>
      </c>
      <c r="AT7" s="38">
        <v>3.09</v>
      </c>
      <c r="AU7" s="38" t="s">
        <v>102</v>
      </c>
      <c r="AV7" s="38" t="s">
        <v>102</v>
      </c>
      <c r="AW7" s="38" t="s">
        <v>102</v>
      </c>
      <c r="AX7" s="38" t="s">
        <v>102</v>
      </c>
      <c r="AY7" s="38">
        <v>22.38</v>
      </c>
      <c r="AZ7" s="38" t="s">
        <v>102</v>
      </c>
      <c r="BA7" s="38" t="s">
        <v>102</v>
      </c>
      <c r="BB7" s="38" t="s">
        <v>102</v>
      </c>
      <c r="BC7" s="38" t="s">
        <v>102</v>
      </c>
      <c r="BD7" s="38">
        <v>61.57</v>
      </c>
      <c r="BE7" s="38">
        <v>69.540000000000006</v>
      </c>
      <c r="BF7" s="38" t="s">
        <v>102</v>
      </c>
      <c r="BG7" s="38" t="s">
        <v>102</v>
      </c>
      <c r="BH7" s="38" t="s">
        <v>102</v>
      </c>
      <c r="BI7" s="38" t="s">
        <v>102</v>
      </c>
      <c r="BJ7" s="38">
        <v>1038.74</v>
      </c>
      <c r="BK7" s="38" t="s">
        <v>102</v>
      </c>
      <c r="BL7" s="38" t="s">
        <v>102</v>
      </c>
      <c r="BM7" s="38" t="s">
        <v>102</v>
      </c>
      <c r="BN7" s="38" t="s">
        <v>102</v>
      </c>
      <c r="BO7" s="38">
        <v>867.39</v>
      </c>
      <c r="BP7" s="38">
        <v>682.51</v>
      </c>
      <c r="BQ7" s="38" t="s">
        <v>102</v>
      </c>
      <c r="BR7" s="38" t="s">
        <v>102</v>
      </c>
      <c r="BS7" s="38" t="s">
        <v>102</v>
      </c>
      <c r="BT7" s="38" t="s">
        <v>102</v>
      </c>
      <c r="BU7" s="38">
        <v>78.900000000000006</v>
      </c>
      <c r="BV7" s="38" t="s">
        <v>102</v>
      </c>
      <c r="BW7" s="38" t="s">
        <v>102</v>
      </c>
      <c r="BX7" s="38" t="s">
        <v>102</v>
      </c>
      <c r="BY7" s="38" t="s">
        <v>102</v>
      </c>
      <c r="BZ7" s="38">
        <v>100.91</v>
      </c>
      <c r="CA7" s="38">
        <v>100.34</v>
      </c>
      <c r="CB7" s="38" t="s">
        <v>102</v>
      </c>
      <c r="CC7" s="38" t="s">
        <v>102</v>
      </c>
      <c r="CD7" s="38" t="s">
        <v>102</v>
      </c>
      <c r="CE7" s="38" t="s">
        <v>102</v>
      </c>
      <c r="CF7" s="38">
        <v>150</v>
      </c>
      <c r="CG7" s="38" t="s">
        <v>102</v>
      </c>
      <c r="CH7" s="38" t="s">
        <v>102</v>
      </c>
      <c r="CI7" s="38" t="s">
        <v>102</v>
      </c>
      <c r="CJ7" s="38" t="s">
        <v>102</v>
      </c>
      <c r="CK7" s="38">
        <v>158.04</v>
      </c>
      <c r="CL7" s="38">
        <v>136.15</v>
      </c>
      <c r="CM7" s="38" t="s">
        <v>102</v>
      </c>
      <c r="CN7" s="38" t="s">
        <v>102</v>
      </c>
      <c r="CO7" s="38" t="s">
        <v>102</v>
      </c>
      <c r="CP7" s="38" t="s">
        <v>102</v>
      </c>
      <c r="CQ7" s="38">
        <v>85.75</v>
      </c>
      <c r="CR7" s="38" t="s">
        <v>102</v>
      </c>
      <c r="CS7" s="38" t="s">
        <v>102</v>
      </c>
      <c r="CT7" s="38" t="s">
        <v>102</v>
      </c>
      <c r="CU7" s="38" t="s">
        <v>102</v>
      </c>
      <c r="CV7" s="38">
        <v>66.78</v>
      </c>
      <c r="CW7" s="38">
        <v>59.64</v>
      </c>
      <c r="CX7" s="38" t="s">
        <v>102</v>
      </c>
      <c r="CY7" s="38" t="s">
        <v>102</v>
      </c>
      <c r="CZ7" s="38" t="s">
        <v>102</v>
      </c>
      <c r="DA7" s="38" t="s">
        <v>102</v>
      </c>
      <c r="DB7" s="38">
        <v>89.6</v>
      </c>
      <c r="DC7" s="38" t="s">
        <v>102</v>
      </c>
      <c r="DD7" s="38" t="s">
        <v>102</v>
      </c>
      <c r="DE7" s="38" t="s">
        <v>102</v>
      </c>
      <c r="DF7" s="38" t="s">
        <v>102</v>
      </c>
      <c r="DG7" s="38">
        <v>94.06</v>
      </c>
      <c r="DH7" s="38">
        <v>95.35</v>
      </c>
      <c r="DI7" s="38" t="s">
        <v>102</v>
      </c>
      <c r="DJ7" s="38" t="s">
        <v>102</v>
      </c>
      <c r="DK7" s="38" t="s">
        <v>102</v>
      </c>
      <c r="DL7" s="38" t="s">
        <v>102</v>
      </c>
      <c r="DM7" s="38">
        <v>3.62</v>
      </c>
      <c r="DN7" s="38" t="s">
        <v>102</v>
      </c>
      <c r="DO7" s="38" t="s">
        <v>102</v>
      </c>
      <c r="DP7" s="38" t="s">
        <v>102</v>
      </c>
      <c r="DQ7" s="38" t="s">
        <v>102</v>
      </c>
      <c r="DR7" s="38">
        <v>34.33</v>
      </c>
      <c r="DS7" s="38">
        <v>38.57</v>
      </c>
      <c r="DT7" s="38" t="s">
        <v>102</v>
      </c>
      <c r="DU7" s="38" t="s">
        <v>102</v>
      </c>
      <c r="DV7" s="38" t="s">
        <v>102</v>
      </c>
      <c r="DW7" s="38" t="s">
        <v>102</v>
      </c>
      <c r="DX7" s="38">
        <v>0</v>
      </c>
      <c r="DY7" s="38" t="s">
        <v>102</v>
      </c>
      <c r="DZ7" s="38" t="s">
        <v>102</v>
      </c>
      <c r="EA7" s="38" t="s">
        <v>102</v>
      </c>
      <c r="EB7" s="38" t="s">
        <v>102</v>
      </c>
      <c r="EC7" s="38">
        <v>5.1100000000000003</v>
      </c>
      <c r="ED7" s="38">
        <v>5.9</v>
      </c>
      <c r="EE7" s="38" t="s">
        <v>102</v>
      </c>
      <c r="EF7" s="38" t="s">
        <v>102</v>
      </c>
      <c r="EG7" s="38" t="s">
        <v>102</v>
      </c>
      <c r="EH7" s="38" t="s">
        <v>102</v>
      </c>
      <c r="EI7" s="38">
        <v>0.02</v>
      </c>
      <c r="EJ7" s="38" t="s">
        <v>102</v>
      </c>
      <c r="EK7" s="38" t="s">
        <v>102</v>
      </c>
      <c r="EL7" s="38" t="s">
        <v>102</v>
      </c>
      <c r="EM7" s="38" t="s">
        <v>102</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小山市</cp:lastModifiedBy>
  <cp:lastPrinted>2021-02-02T02:32:55Z</cp:lastPrinted>
  <dcterms:created xsi:type="dcterms:W3CDTF">2020-12-04T02:24:57Z</dcterms:created>
  <dcterms:modified xsi:type="dcterms:W3CDTF">2021-02-25T00:34:38Z</dcterms:modified>
  <cp:category/>
</cp:coreProperties>
</file>