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99下水道課ファイル（H30まで使用）\04 管理係\10経営比較分析表\H30経営比較分析表\"/>
    </mc:Choice>
  </mc:AlternateContent>
  <workbookProtection workbookAlgorithmName="SHA-512" workbookHashValue="i3tKkd05SyAufbEOMDFaIX9ccMpnh29C46GHJtXNPIZGutWycjxWb5jm/MJJKmqjedl4oRfYX30uKL9BNQ7o7w==" workbookSaltValue="fjiQ8oOc1tEEbo4+MlrciA==" workbookSpinCount="100000" lockStructure="1"/>
  <bookViews>
    <workbookView xWindow="0" yWindow="0" windowWidth="15360" windowHeight="76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<sst xmlns="http://schemas.openxmlformats.org/spreadsheetml/2006/main" count="228" uniqueCount="113">
  <si>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</si>
  <si>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</si>
  <si>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</si>
  <si>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</si>
  <si>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</si>
  <si>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</si>
  <si>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</si>
  <si>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</si>
  <si>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</si>
  <si>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</si>
  <si>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</si>
  <si>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</si>
  <si>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</si>
  <si>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</si>
  <si>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</si>
  <si>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</si>
  <si>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</si>
  <si>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</si>
  <si>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</si>
  <si>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</si>
  <si>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</si>
  <si>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</si>
  <si>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</si>
  <si>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</si>
  <si>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</si>
  <si>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</si>
  <si>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</si>
  <si>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</si>
  <si>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</si>
  <si>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</si>
  <si>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</si>
  <si>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</si>
  <si>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</si>
  <si>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</si>
  <si>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</si>
  <si>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</si>
  <si>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</si>
  <si>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</si>
  <si>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</si>
  <si>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</si>
  <si>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</si>
  <si>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</si>
  <si>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</si>
  <si>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</si>
  <si>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</si>
  <si>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</si>
  <si>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</si>
  <si>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</si>
  <si>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</si>
  <si>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</si>
  <si>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</si>
  <si>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</si>
  <si>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</si>
  <si>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</si>
  <si>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</si>
  <si>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</si>
  <si>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</si>
  <si>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</si>
  <si>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</si>
  <si>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</si>
  <si>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</si>
  <si>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</si>
  <si>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</si>
  <si>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</si>
  <si>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</si>
  <si>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</si>
  <si>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</si>
  <si>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</si>
  <si>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</si>
  <si>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</si>
  <si>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</si>
  <si>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</si>
  <si>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</si>
  <si>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</si>
  <si>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</si>
  <si>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</si>
  <si>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</si>
  <si>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</si>
  <si>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</si>
  <si>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</si>
  <si>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</si>
  <si>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</si>
  <si>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</si>
  <si>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</si>
  <si>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</si>
  <si>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</si>
  <si>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</si>
  <si>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</si>
  <si>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</si>
  <si>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</si>
  <si>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</si>
  <si>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</si>
  <si>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</si>
  <si>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</si>
  <si>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</si>
  <si>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</si>
  <si>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</si>
  <si>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小山市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</si>
  <si>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</si>
  <si>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</si>
  <si>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</si>
  <si>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</si>
  <si>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</si>
  <si>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</si>
  <si>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</si>
  <si>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</si>
  <si>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</si>
  <si>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</si>
  <si>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</si>
  <si>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</si>
  <si>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20年以上経過している処理施設があり、老朽化に伴う修繕が増加傾向にあり維持管理費用を増加させる要因となっています。今後、老朽度を把握し効率的な更新を行うため、令和元年度に最適整備構想を策定してまいります。</t>
    <rPh sb="1" eb="3">
      <t>キョウヨウ</t>
    </rPh>
    <rPh sb="3" eb="5">
      <t>カイシ</t>
    </rPh>
    <rPh sb="9" eb="10">
      <t>ネン</t>
    </rPh>
    <rPh sb="10" eb="12">
      <t>イジョウ</t>
    </rPh>
    <rPh sb="12" eb="14">
      <t>ケイカ</t>
    </rPh>
    <rPh sb="18" eb="20">
      <t>ショリ</t>
    </rPh>
    <rPh sb="20" eb="22">
      <t>シセツ</t>
    </rPh>
    <rPh sb="26" eb="29">
      <t>ロウキュウカ</t>
    </rPh>
    <rPh sb="30" eb="31">
      <t>トモナ</t>
    </rPh>
    <rPh sb="32" eb="34">
      <t>シュウゼン</t>
    </rPh>
    <rPh sb="35" eb="37">
      <t>ゾウカ</t>
    </rPh>
    <rPh sb="37" eb="39">
      <t>ケイコウ</t>
    </rPh>
    <rPh sb="42" eb="44">
      <t>イジ</t>
    </rPh>
    <rPh sb="44" eb="47">
      <t>カンリヒ</t>
    </rPh>
    <rPh sb="47" eb="48">
      <t>ヨウ</t>
    </rPh>
    <rPh sb="49" eb="51">
      <t>ゾウカ</t>
    </rPh>
    <rPh sb="54" eb="56">
      <t>ヨウイン</t>
    </rPh>
    <rPh sb="64" eb="66">
      <t>コンゴ</t>
    </rPh>
    <rPh sb="67" eb="69">
      <t>ロウキュウ</t>
    </rPh>
    <rPh sb="69" eb="70">
      <t>ド</t>
    </rPh>
    <rPh sb="71" eb="73">
      <t>ハアク</t>
    </rPh>
    <rPh sb="74" eb="77">
      <t>コウリツテキ</t>
    </rPh>
    <rPh sb="78" eb="80">
      <t>コウシン</t>
    </rPh>
    <rPh sb="81" eb="82">
      <t>オコナ</t>
    </rPh>
    <rPh sb="86" eb="88">
      <t>レイワ</t>
    </rPh>
    <rPh sb="88" eb="90">
      <t>ガンネン</t>
    </rPh>
    <rPh sb="90" eb="91">
      <t>ド</t>
    </rPh>
    <phoneticPr fontId="4"/>
  </si>
  <si>
    <t>　令和元年度より公共下水道事業とともに企業会計に移行することで、事業の効率化やサービスの統一化を推進し経営改善を図ってまいります。
　また、処理区域内に残っている若干の未接続世帯の水洗化促進や、受入れに余裕のある処理施設については、新規加入者を積極的に受け入れていくことで、より一層の効率化を図っていきます。</t>
    <rPh sb="1" eb="3">
      <t>レイワ</t>
    </rPh>
    <rPh sb="3" eb="5">
      <t>ガンネン</t>
    </rPh>
    <rPh sb="5" eb="6">
      <t>ド</t>
    </rPh>
    <rPh sb="8" eb="13">
      <t>コウキョウゲスイドウ</t>
    </rPh>
    <rPh sb="13" eb="15">
      <t>ジギョウ</t>
    </rPh>
    <rPh sb="19" eb="21">
      <t>キギョウ</t>
    </rPh>
    <rPh sb="21" eb="23">
      <t>カイケイ</t>
    </rPh>
    <rPh sb="24" eb="26">
      <t>イコウ</t>
    </rPh>
    <rPh sb="32" eb="34">
      <t>ジギョウ</t>
    </rPh>
    <rPh sb="35" eb="38">
      <t>コウリツカ</t>
    </rPh>
    <rPh sb="44" eb="47">
      <t>トウイツカ</t>
    </rPh>
    <rPh sb="48" eb="50">
      <t>スイシン</t>
    </rPh>
    <rPh sb="51" eb="53">
      <t>ケイエイ</t>
    </rPh>
    <rPh sb="53" eb="55">
      <t>カイゼン</t>
    </rPh>
    <rPh sb="56" eb="57">
      <t>ハカ</t>
    </rPh>
    <rPh sb="70" eb="74">
      <t>ショリクイキ</t>
    </rPh>
    <rPh sb="74" eb="75">
      <t>ナイ</t>
    </rPh>
    <rPh sb="76" eb="77">
      <t>ノコ</t>
    </rPh>
    <rPh sb="81" eb="83">
      <t>ジャッカン</t>
    </rPh>
    <rPh sb="84" eb="87">
      <t>ミセツゾク</t>
    </rPh>
    <rPh sb="87" eb="89">
      <t>セタイ</t>
    </rPh>
    <rPh sb="90" eb="93">
      <t>スイセンカ</t>
    </rPh>
    <rPh sb="93" eb="95">
      <t>ソクシン</t>
    </rPh>
    <rPh sb="97" eb="99">
      <t>ウケイ</t>
    </rPh>
    <rPh sb="101" eb="103">
      <t>ヨユウ</t>
    </rPh>
    <rPh sb="106" eb="108">
      <t>ショリ</t>
    </rPh>
    <rPh sb="108" eb="110">
      <t>シセツ</t>
    </rPh>
    <rPh sb="116" eb="118">
      <t>シンキ</t>
    </rPh>
    <rPh sb="118" eb="121">
      <t>カニュウシャ</t>
    </rPh>
    <rPh sb="122" eb="125">
      <t>セッキョクテキ</t>
    </rPh>
    <rPh sb="126" eb="127">
      <t>ウ</t>
    </rPh>
    <rPh sb="128" eb="129">
      <t>イ</t>
    </rPh>
    <rPh sb="139" eb="141">
      <t>イッソウ</t>
    </rPh>
    <rPh sb="142" eb="145">
      <t>コウリツカ</t>
    </rPh>
    <rPh sb="146" eb="147">
      <t>ハカ</t>
    </rPh>
    <phoneticPr fontId="4"/>
  </si>
  <si>
    <t xml:space="preserve"> 平成30年度の決算は平成31年度から地方公営企業法を適用するにあたり、打切決算を行ったことから影響が出ている箇所があります。
 収益的収支比率が上昇したのは、一般会計繰入金の増によるものです。
　企業債残高対事業規模比率は、公債費を全額一般会計が負担しているため0となっています。
　経費回収率は、処理区域内人口減少が使用料収入に影響している一方で、施設の老朽化に伴い維持管理費が増加していることから、数値の改善が困難な状況にあり、使用料の適正化や汚水処理費の抜本的な改革が必要となっています。
　施設利用率は、平均値を上回っており、規模や利用状況は適正であると考えます。
　水洗化率は平均を上回ってはいますが、今後も未接続世帯への水洗化を促進してまいります。</t>
    <rPh sb="65" eb="70">
      <t>シュウエキテキシュウシ</t>
    </rPh>
    <rPh sb="70" eb="72">
      <t>ヒリツ</t>
    </rPh>
    <rPh sb="73" eb="75">
      <t>ジョウショウ</t>
    </rPh>
    <rPh sb="80" eb="84">
      <t>イッパンカイケイ</t>
    </rPh>
    <rPh sb="84" eb="86">
      <t>クリイレ</t>
    </rPh>
    <rPh sb="86" eb="87">
      <t>キン</t>
    </rPh>
    <rPh sb="88" eb="89">
      <t>ゾウ</t>
    </rPh>
    <rPh sb="99" eb="101">
      <t>キギョウ</t>
    </rPh>
    <rPh sb="101" eb="102">
      <t>サイ</t>
    </rPh>
    <rPh sb="102" eb="104">
      <t>ザンダカ</t>
    </rPh>
    <rPh sb="104" eb="105">
      <t>タイ</t>
    </rPh>
    <rPh sb="105" eb="109">
      <t>ジギョウキボ</t>
    </rPh>
    <rPh sb="109" eb="111">
      <t>ヒリツ</t>
    </rPh>
    <rPh sb="113" eb="116">
      <t>コウサイヒ</t>
    </rPh>
    <rPh sb="117" eb="119">
      <t>ゼンガク</t>
    </rPh>
    <rPh sb="119" eb="123">
      <t>イッパンカイケイ</t>
    </rPh>
    <rPh sb="124" eb="126">
      <t>フタン</t>
    </rPh>
    <rPh sb="143" eb="145">
      <t>ケイヒ</t>
    </rPh>
    <rPh sb="145" eb="147">
      <t>カイシュウ</t>
    </rPh>
    <rPh sb="147" eb="148">
      <t>リツ</t>
    </rPh>
    <rPh sb="150" eb="152">
      <t>ショリ</t>
    </rPh>
    <rPh sb="152" eb="154">
      <t>クイキ</t>
    </rPh>
    <rPh sb="154" eb="155">
      <t>ナイ</t>
    </rPh>
    <rPh sb="155" eb="157">
      <t>ジンコウ</t>
    </rPh>
    <rPh sb="157" eb="159">
      <t>ゲンショウ</t>
    </rPh>
    <rPh sb="160" eb="163">
      <t>シヨウリョウ</t>
    </rPh>
    <rPh sb="163" eb="165">
      <t>シュウニュウ</t>
    </rPh>
    <rPh sb="166" eb="168">
      <t>エイキョウ</t>
    </rPh>
    <rPh sb="172" eb="174">
      <t>イッポウ</t>
    </rPh>
    <rPh sb="176" eb="178">
      <t>シセツ</t>
    </rPh>
    <rPh sb="179" eb="182">
      <t>ロウキュウカ</t>
    </rPh>
    <rPh sb="183" eb="184">
      <t>トモナ</t>
    </rPh>
    <rPh sb="185" eb="187">
      <t>イジ</t>
    </rPh>
    <rPh sb="187" eb="189">
      <t>カンリ</t>
    </rPh>
    <rPh sb="191" eb="193">
      <t>ゾウカ</t>
    </rPh>
    <rPh sb="202" eb="204">
      <t>スウチ</t>
    </rPh>
    <rPh sb="205" eb="207">
      <t>カイゼン</t>
    </rPh>
    <rPh sb="208" eb="210">
      <t>コンナン</t>
    </rPh>
    <rPh sb="211" eb="213">
      <t>ジョウキョウ</t>
    </rPh>
    <rPh sb="217" eb="220">
      <t>シヨウリョウ</t>
    </rPh>
    <rPh sb="221" eb="224">
      <t>テキセイカ</t>
    </rPh>
    <rPh sb="225" eb="227">
      <t>オスイ</t>
    </rPh>
    <rPh sb="227" eb="229">
      <t>ショリ</t>
    </rPh>
    <rPh sb="229" eb="230">
      <t>ヒ</t>
    </rPh>
    <rPh sb="231" eb="234">
      <t>バッポンテキ</t>
    </rPh>
    <rPh sb="235" eb="237">
      <t>カイカク</t>
    </rPh>
    <rPh sb="238" eb="240">
      <t>ヒツヨウ</t>
    </rPh>
    <rPh sb="289" eb="291">
      <t>スイセン</t>
    </rPh>
    <rPh sb="291" eb="292">
      <t>カ</t>
    </rPh>
    <rPh sb="292" eb="293">
      <t>リツ</t>
    </rPh>
    <rPh sb="294" eb="296">
      <t>ヘイキン</t>
    </rPh>
    <rPh sb="297" eb="299">
      <t>ウワマワ</t>
    </rPh>
    <rPh sb="307" eb="309">
      <t>コンゴ</t>
    </rPh>
    <rPh sb="310" eb="311">
      <t>ミ</t>
    </rPh>
    <rPh sb="311" eb="313">
      <t>セツゾク</t>
    </rPh>
    <rPh sb="313" eb="315">
      <t>セタイ</t>
    </rPh>
    <rPh sb="317" eb="320">
      <t>スイセンカ</t>
    </rPh>
    <rPh sb="321" eb="323">
      <t>ソクシン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</si>
</sst>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54-4757-99FD-C94F39F9B39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0454-4757-99FD-C94F39F9B39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88.01</c:v>
                </c:pt>
                <c:pt idx="1">
                  <c:v>87.14</c:v>
                </c:pt>
                <c:pt idx="2">
                  <c:v>84.86</c:v>
                </c:pt>
                <c:pt idx="3">
                  <c:v>83.18</c:v>
                </c:pt>
                <c:pt idx="4">
                  <c:v>80.040000000000006</c:v>
                </c:pt>
              </c:numCache>
            </c:numRef>
          </c:val>
          <c:extLst>
            <c:ext xmlns:c16="http://schemas.microsoft.com/office/drawing/2014/chart" uri="{C3380CC4-5D6E-409C-BE32-E72D297353CC}">
              <c16:uniqueId val="{00000000-278C-493B-92C1-39085F6819D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278C-493B-92C1-39085F6819D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87.83</c:v>
                </c:pt>
                <c:pt idx="1">
                  <c:v>86.99</c:v>
                </c:pt>
                <c:pt idx="2">
                  <c:v>92.67</c:v>
                </c:pt>
                <c:pt idx="3">
                  <c:v>86.64</c:v>
                </c:pt>
                <c:pt idx="4">
                  <c:v>86.92</c:v>
                </c:pt>
              </c:numCache>
            </c:numRef>
          </c:val>
          <c:extLst>
            <c:ext xmlns:c16="http://schemas.microsoft.com/office/drawing/2014/chart" uri="{C3380CC4-5D6E-409C-BE32-E72D297353CC}">
              <c16:uniqueId val="{00000000-CEAA-42F9-B1D4-C298DBC3C1A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CEAA-42F9-B1D4-C298DBC3C1A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84.36</c:v>
                </c:pt>
                <c:pt idx="1">
                  <c:v>83.44</c:v>
                </c:pt>
                <c:pt idx="2">
                  <c:v>84.22</c:v>
                </c:pt>
                <c:pt idx="3">
                  <c:v>80.94</c:v>
                </c:pt>
                <c:pt idx="4">
                  <c:v>105.19</c:v>
                </c:pt>
              </c:numCache>
            </c:numRef>
          </c:val>
          <c:extLst>
            <c:ext xmlns:c16="http://schemas.microsoft.com/office/drawing/2014/chart" uri="{C3380CC4-5D6E-409C-BE32-E72D297353CC}">
              <c16:uniqueId val="{00000000-0336-4B85-BD93-1C33EF42DE1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36-4B85-BD93-1C33EF42DE1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FF-4378-86D2-774696241CA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FF-4378-86D2-774696241CA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46-4EB0-A3A9-A47FC796D10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46-4EB0-A3A9-A47FC796D10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31-4F29-AD91-3B5B1F5BE9B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31-4F29-AD91-3B5B1F5BE9B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FF-4D04-AF8A-7071328141D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FF-4D04-AF8A-7071328141D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5.9</c:v>
                </c:pt>
                <c:pt idx="1">
                  <c:v>0</c:v>
                </c:pt>
                <c:pt idx="2">
                  <c:v>0</c:v>
                </c:pt>
                <c:pt idx="3">
                  <c:v>0</c:v>
                </c:pt>
                <c:pt idx="4">
                  <c:v>0</c:v>
                </c:pt>
              </c:numCache>
            </c:numRef>
          </c:val>
          <c:extLst>
            <c:ext xmlns:c16="http://schemas.microsoft.com/office/drawing/2014/chart" uri="{C3380CC4-5D6E-409C-BE32-E72D297353CC}">
              <c16:uniqueId val="{00000000-A8B4-4281-BE4F-A597FD25F5F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A8B4-4281-BE4F-A597FD25F5F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54.15</c:v>
                </c:pt>
                <c:pt idx="1">
                  <c:v>51.47</c:v>
                </c:pt>
                <c:pt idx="2">
                  <c:v>57.71</c:v>
                </c:pt>
                <c:pt idx="3">
                  <c:v>46.81</c:v>
                </c:pt>
                <c:pt idx="4">
                  <c:v>52.33</c:v>
                </c:pt>
              </c:numCache>
            </c:numRef>
          </c:val>
          <c:extLst>
            <c:ext xmlns:c16="http://schemas.microsoft.com/office/drawing/2014/chart" uri="{C3380CC4-5D6E-409C-BE32-E72D297353CC}">
              <c16:uniqueId val="{00000000-AF7B-40D0-BE4F-9495B8184D1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AF7B-40D0-BE4F-9495B8184D1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216.71</c:v>
                </c:pt>
                <c:pt idx="1">
                  <c:v>226.16</c:v>
                </c:pt>
                <c:pt idx="2">
                  <c:v>203.56</c:v>
                </c:pt>
                <c:pt idx="3">
                  <c:v>251.48</c:v>
                </c:pt>
                <c:pt idx="4">
                  <c:v>221.06</c:v>
                </c:pt>
              </c:numCache>
            </c:numRef>
          </c:val>
          <c:extLst>
            <c:ext xmlns:c16="http://schemas.microsoft.com/office/drawing/2014/chart" uri="{C3380CC4-5D6E-409C-BE32-E72D297353CC}">
              <c16:uniqueId val="{00000000-7AEB-45F6-A428-13BA73917CF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7AEB-45F6-A428-13BA73917CF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16" zoomScaleNormal="100" workbookViewId="0">
      <selection activeCell="CA34" sqref="CA3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栃木県　小山市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167480</v>
      </c>
      <c r="AM8" s="50"/>
      <c r="AN8" s="50"/>
      <c r="AO8" s="50"/>
      <c r="AP8" s="50"/>
      <c r="AQ8" s="50"/>
      <c r="AR8" s="50"/>
      <c r="AS8" s="50"/>
      <c r="AT8" s="45">
        <f>データ!T6</f>
        <v>171.76</v>
      </c>
      <c r="AU8" s="45"/>
      <c r="AV8" s="45"/>
      <c r="AW8" s="45"/>
      <c r="AX8" s="45"/>
      <c r="AY8" s="45"/>
      <c r="AZ8" s="45"/>
      <c r="BA8" s="45"/>
      <c r="BB8" s="45">
        <f>データ!U6</f>
        <v>975.08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8.0399999999999991</v>
      </c>
      <c r="Q10" s="45"/>
      <c r="R10" s="45"/>
      <c r="S10" s="45"/>
      <c r="T10" s="45"/>
      <c r="U10" s="45"/>
      <c r="V10" s="45"/>
      <c r="W10" s="45">
        <f>データ!Q6</f>
        <v>56.22</v>
      </c>
      <c r="X10" s="45"/>
      <c r="Y10" s="45"/>
      <c r="Z10" s="45"/>
      <c r="AA10" s="45"/>
      <c r="AB10" s="45"/>
      <c r="AC10" s="45"/>
      <c r="AD10" s="50">
        <f>データ!R6</f>
        <v>2257</v>
      </c>
      <c r="AE10" s="50"/>
      <c r="AF10" s="50"/>
      <c r="AG10" s="50"/>
      <c r="AH10" s="50"/>
      <c r="AI10" s="50"/>
      <c r="AJ10" s="50"/>
      <c r="AK10" s="2"/>
      <c r="AL10" s="50">
        <f>データ!V6</f>
        <v>13444</v>
      </c>
      <c r="AM10" s="50"/>
      <c r="AN10" s="50"/>
      <c r="AO10" s="50"/>
      <c r="AP10" s="50"/>
      <c r="AQ10" s="50"/>
      <c r="AR10" s="50"/>
      <c r="AS10" s="50"/>
      <c r="AT10" s="45">
        <f>データ!W6</f>
        <v>6.44</v>
      </c>
      <c r="AU10" s="45"/>
      <c r="AV10" s="45"/>
      <c r="AW10" s="45"/>
      <c r="AX10" s="45"/>
      <c r="AY10" s="45"/>
      <c r="AZ10" s="45"/>
      <c r="BA10" s="45"/>
      <c r="BB10" s="45">
        <f>データ!X6</f>
        <v>2087.58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i6AGZY/COQceWWt9iUul7dAfOu7UDPCimP7zOMorq8fh6ygphGLcKRpkJ0bRtxl1Onp/2IXtLPcrk0crCyiIXg==" saltValue="E0h6Bn0hkcvA3z2QQzeJL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 x14ac:dyDescent="0.2"/>
  <cols>
    <col min="2" max="144" width="11.9062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2018</v>
      </c>
      <c r="C6" s="33">
        <f t="shared" ref="C6:X6" si="3">C7</f>
        <v>92088</v>
      </c>
      <c r="D6" s="33">
        <f t="shared" si="3"/>
        <v>47</v>
      </c>
      <c r="E6" s="33">
        <f t="shared" si="3"/>
        <v>17</v>
      </c>
      <c r="F6" s="33">
        <f t="shared" si="3"/>
        <v>5</v>
      </c>
      <c r="G6" s="33">
        <f t="shared" si="3"/>
        <v>0</v>
      </c>
      <c r="H6" s="33" t="str">
        <f t="shared" si="3"/>
        <v>栃木県　小山市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8.0399999999999991</v>
      </c>
      <c r="Q6" s="34">
        <f t="shared" si="3"/>
        <v>56.22</v>
      </c>
      <c r="R6" s="34">
        <f t="shared" si="3"/>
        <v>2257</v>
      </c>
      <c r="S6" s="34">
        <f t="shared" si="3"/>
        <v>167480</v>
      </c>
      <c r="T6" s="34">
        <f t="shared" si="3"/>
        <v>171.76</v>
      </c>
      <c r="U6" s="34">
        <f t="shared" si="3"/>
        <v>975.08</v>
      </c>
      <c r="V6" s="34">
        <f t="shared" si="3"/>
        <v>13444</v>
      </c>
      <c r="W6" s="34">
        <f t="shared" si="3"/>
        <v>6.44</v>
      </c>
      <c r="X6" s="34">
        <f t="shared" si="3"/>
        <v>2087.58</v>
      </c>
      <c r="Y6" s="35">
        <f>IF(Y7="",NA(),Y7)</f>
        <v>84.36</v>
      </c>
      <c r="Z6" s="35">
        <f t="shared" ref="Z6:AH6" si="4">IF(Z7="",NA(),Z7)</f>
        <v>83.44</v>
      </c>
      <c r="AA6" s="35">
        <f t="shared" si="4"/>
        <v>84.22</v>
      </c>
      <c r="AB6" s="35">
        <f t="shared" si="4"/>
        <v>80.94</v>
      </c>
      <c r="AC6" s="35">
        <f t="shared" si="4"/>
        <v>105.19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5.9</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54.15</v>
      </c>
      <c r="BR6" s="35">
        <f t="shared" ref="BR6:BZ6" si="8">IF(BR7="",NA(),BR7)</f>
        <v>51.47</v>
      </c>
      <c r="BS6" s="35">
        <f t="shared" si="8"/>
        <v>57.71</v>
      </c>
      <c r="BT6" s="35">
        <f t="shared" si="8"/>
        <v>46.81</v>
      </c>
      <c r="BU6" s="35">
        <f t="shared" si="8"/>
        <v>52.33</v>
      </c>
      <c r="BV6" s="35">
        <f t="shared" si="8"/>
        <v>50.82</v>
      </c>
      <c r="BW6" s="35">
        <f t="shared" si="8"/>
        <v>52.19</v>
      </c>
      <c r="BX6" s="35">
        <f t="shared" si="8"/>
        <v>55.32</v>
      </c>
      <c r="BY6" s="35">
        <f t="shared" si="8"/>
        <v>59.8</v>
      </c>
      <c r="BZ6" s="35">
        <f t="shared" si="8"/>
        <v>57.77</v>
      </c>
      <c r="CA6" s="34" t="str">
        <f>IF(CA7="","",IF(CA7="-","【-】","【"&amp;SUBSTITUTE(TEXT(CA7,"#,##0.00"),"-","△")&amp;"】"))</f>
        <v>【59.51】</v>
      </c>
      <c r="CB6" s="35">
        <f>IF(CB7="",NA(),CB7)</f>
        <v>216.71</v>
      </c>
      <c r="CC6" s="35">
        <f t="shared" ref="CC6:CK6" si="9">IF(CC7="",NA(),CC7)</f>
        <v>226.16</v>
      </c>
      <c r="CD6" s="35">
        <f t="shared" si="9"/>
        <v>203.56</v>
      </c>
      <c r="CE6" s="35">
        <f t="shared" si="9"/>
        <v>251.48</v>
      </c>
      <c r="CF6" s="35">
        <f t="shared" si="9"/>
        <v>221.06</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88.01</v>
      </c>
      <c r="CN6" s="35">
        <f t="shared" ref="CN6:CV6" si="10">IF(CN7="",NA(),CN7)</f>
        <v>87.14</v>
      </c>
      <c r="CO6" s="35">
        <f t="shared" si="10"/>
        <v>84.86</v>
      </c>
      <c r="CP6" s="35">
        <f t="shared" si="10"/>
        <v>83.18</v>
      </c>
      <c r="CQ6" s="35">
        <f t="shared" si="10"/>
        <v>80.040000000000006</v>
      </c>
      <c r="CR6" s="35">
        <f t="shared" si="10"/>
        <v>53.24</v>
      </c>
      <c r="CS6" s="35">
        <f t="shared" si="10"/>
        <v>52.31</v>
      </c>
      <c r="CT6" s="35">
        <f t="shared" si="10"/>
        <v>60.65</v>
      </c>
      <c r="CU6" s="35">
        <f t="shared" si="10"/>
        <v>51.75</v>
      </c>
      <c r="CV6" s="35">
        <f t="shared" si="10"/>
        <v>50.68</v>
      </c>
      <c r="CW6" s="34" t="str">
        <f>IF(CW7="","",IF(CW7="-","【-】","【"&amp;SUBSTITUTE(TEXT(CW7,"#,##0.00"),"-","△")&amp;"】"))</f>
        <v>【52.23】</v>
      </c>
      <c r="CX6" s="35">
        <f>IF(CX7="",NA(),CX7)</f>
        <v>87.83</v>
      </c>
      <c r="CY6" s="35">
        <f t="shared" ref="CY6:DG6" si="11">IF(CY7="",NA(),CY7)</f>
        <v>86.99</v>
      </c>
      <c r="CZ6" s="35">
        <f t="shared" si="11"/>
        <v>92.67</v>
      </c>
      <c r="DA6" s="35">
        <f t="shared" si="11"/>
        <v>86.64</v>
      </c>
      <c r="DB6" s="35">
        <f t="shared" si="11"/>
        <v>86.92</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2">
      <c r="A7" s="28"/>
      <c r="B7" s="37">
        <v>2018</v>
      </c>
      <c r="C7" s="37">
        <v>92088</v>
      </c>
      <c r="D7" s="37">
        <v>47</v>
      </c>
      <c r="E7" s="37">
        <v>17</v>
      </c>
      <c r="F7" s="37">
        <v>5</v>
      </c>
      <c r="G7" s="37">
        <v>0</v>
      </c>
      <c r="H7" s="37" t="s">
        <v>97</v>
      </c>
      <c r="I7" s="37" t="s">
        <v>98</v>
      </c>
      <c r="J7" s="37" t="s">
        <v>99</v>
      </c>
      <c r="K7" s="37" t="s">
        <v>100</v>
      </c>
      <c r="L7" s="37" t="s">
        <v>101</v>
      </c>
      <c r="M7" s="37" t="s">
        <v>102</v>
      </c>
      <c r="N7" s="38" t="s">
        <v>103</v>
      </c>
      <c r="O7" s="38" t="s">
        <v>104</v>
      </c>
      <c r="P7" s="38">
        <v>8.0399999999999991</v>
      </c>
      <c r="Q7" s="38">
        <v>56.22</v>
      </c>
      <c r="R7" s="38">
        <v>2257</v>
      </c>
      <c r="S7" s="38">
        <v>167480</v>
      </c>
      <c r="T7" s="38">
        <v>171.76</v>
      </c>
      <c r="U7" s="38">
        <v>975.08</v>
      </c>
      <c r="V7" s="38">
        <v>13444</v>
      </c>
      <c r="W7" s="38">
        <v>6.44</v>
      </c>
      <c r="X7" s="38">
        <v>2087.58</v>
      </c>
      <c r="Y7" s="38">
        <v>84.36</v>
      </c>
      <c r="Z7" s="38">
        <v>83.44</v>
      </c>
      <c r="AA7" s="38">
        <v>84.22</v>
      </c>
      <c r="AB7" s="38">
        <v>80.94</v>
      </c>
      <c r="AC7" s="38">
        <v>105.19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5.9</v>
      </c>
      <c r="BG7" s="38">
        <v>0</v>
      </c>
      <c r="BH7" s="38">
        <v>0</v>
      </c>
      <c r="BI7" s="38">
        <v>0</v>
      </c>
      <c r="BJ7" s="38">
        <v>0</v>
      </c>
      <c r="BK7" s="38">
        <v>1044.8</v>
      </c>
      <c r="BL7" s="38">
        <v>1081.8</v>
      </c>
      <c r="BM7" s="38">
        <v>974.93</v>
      </c>
      <c r="BN7" s="38">
        <v>855.8</v>
      </c>
      <c r="BO7" s="38">
        <v>789.46</v>
      </c>
      <c r="BP7" s="38">
        <v>747.76</v>
      </c>
      <c r="BQ7" s="38">
        <v>54.15</v>
      </c>
      <c r="BR7" s="38">
        <v>51.47</v>
      </c>
      <c r="BS7" s="38">
        <v>57.71</v>
      </c>
      <c r="BT7" s="38">
        <v>46.81</v>
      </c>
      <c r="BU7" s="38">
        <v>52.33</v>
      </c>
      <c r="BV7" s="38">
        <v>50.82</v>
      </c>
      <c r="BW7" s="38">
        <v>52.19</v>
      </c>
      <c r="BX7" s="38">
        <v>55.32</v>
      </c>
      <c r="BY7" s="38">
        <v>59.8</v>
      </c>
      <c r="BZ7" s="38">
        <v>57.77</v>
      </c>
      <c r="CA7" s="38">
        <v>59.51</v>
      </c>
      <c r="CB7" s="38">
        <v>216.71</v>
      </c>
      <c r="CC7" s="38">
        <v>226.16</v>
      </c>
      <c r="CD7" s="38">
        <v>203.56</v>
      </c>
      <c r="CE7" s="38">
        <v>251.48</v>
      </c>
      <c r="CF7" s="38">
        <v>221.06</v>
      </c>
      <c r="CG7" s="38">
        <v>300.52</v>
      </c>
      <c r="CH7" s="38">
        <v>296.14</v>
      </c>
      <c r="CI7" s="38">
        <v>283.17</v>
      </c>
      <c r="CJ7" s="38">
        <v>263.76</v>
      </c>
      <c r="CK7" s="38">
        <v>274.35000000000002</v>
      </c>
      <c r="CL7" s="38">
        <v>261.45999999999998</v>
      </c>
      <c r="CM7" s="38">
        <v>88.01</v>
      </c>
      <c r="CN7" s="38">
        <v>87.14</v>
      </c>
      <c r="CO7" s="38">
        <v>84.86</v>
      </c>
      <c r="CP7" s="38">
        <v>83.18</v>
      </c>
      <c r="CQ7" s="38">
        <v>80.040000000000006</v>
      </c>
      <c r="CR7" s="38">
        <v>53.24</v>
      </c>
      <c r="CS7" s="38">
        <v>52.31</v>
      </c>
      <c r="CT7" s="38">
        <v>60.65</v>
      </c>
      <c r="CU7" s="38">
        <v>51.75</v>
      </c>
      <c r="CV7" s="38">
        <v>50.68</v>
      </c>
      <c r="CW7" s="38">
        <v>52.23</v>
      </c>
      <c r="CX7" s="38">
        <v>87.83</v>
      </c>
      <c r="CY7" s="38">
        <v>86.99</v>
      </c>
      <c r="CZ7" s="38">
        <v>92.67</v>
      </c>
      <c r="DA7" s="38">
        <v>86.64</v>
      </c>
      <c r="DB7" s="38">
        <v>86.92</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小山市</cp:lastModifiedBy>
  <cp:lastPrinted>2020-01-24T05:19:26Z</cp:lastPrinted>
  <dcterms:created xsi:type="dcterms:W3CDTF">2019-12-05T05:17:47Z</dcterms:created>
  <dcterms:modified xsi:type="dcterms:W3CDTF">2020-01-24T05:19:32Z</dcterms:modified>
  <cp:category/>
</cp:coreProperties>
</file>