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3経理係\01 水道\K 経営比較分析表\R5\"/>
    </mc:Choice>
  </mc:AlternateContent>
  <workbookProtection workbookAlgorithmName="SHA-512" workbookHashValue="qTWgK8hOufEtVdCXk6EzhdsxDzo3gEjkGtU2OjhBo6cRtLVFNbLAwz1rPKpTrtZEmgimnUQeWMy36LvWdZq4xw==" workbookSaltValue="GBQn3sRc+sKVkNq1uWLO4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<sst xmlns="http://schemas.openxmlformats.org/spreadsheetml/2006/main" count="228" uniqueCount="115">
  <si>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</si>
  <si>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</si>
  <si>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</si>
  <si>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</si>
  <si>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</si>
  <si>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</si>
  <si>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</si>
  <si>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</si>
  <si>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</si>
  <si>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</si>
  <si>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</si>
  <si>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</si>
  <si>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</si>
  <si>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</si>
  <si>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</si>
  <si>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</si>
  <si>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</si>
  <si>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</si>
  <si>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</si>
  <si>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</si>
  <si>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</si>
  <si>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</si>
  <si>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</si>
  <si>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</si>
  <si>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</si>
  <si>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</si>
  <si>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</si>
  <si>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</si>
  <si>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</si>
  <si>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</si>
  <si>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</si>
  <si>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</si>
  <si>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</si>
  <si>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</si>
  <si>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</si>
  <si>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</si>
  <si>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</si>
  <si>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</si>
  <si>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</si>
  <si>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</si>
  <si>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</si>
  <si>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</si>
  <si>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</si>
  <si>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</si>
  <si>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</si>
  <si>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</si>
  <si>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</si>
  <si>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</si>
  <si>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</si>
  <si>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</si>
  <si>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</si>
  <si>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</si>
  <si>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</si>
  <si>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</si>
  <si>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</si>
  <si>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</si>
  <si>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</si>
  <si>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</si>
  <si>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</si>
  <si>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</si>
  <si>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</si>
  <si>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</si>
  <si>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</si>
  <si>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</si>
  <si>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</si>
  <si>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</si>
  <si>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</si>
  <si>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</si>
  <si>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</si>
  <si>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</si>
  <si>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</si>
  <si>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</si>
  <si>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</si>
  <si>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</si>
  <si>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</si>
  <si>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</si>
  <si>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</si>
  <si>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</si>
  <si>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</si>
  <si>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</si>
  <si>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</si>
  <si>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</si>
  <si>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</si>
  <si>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</si>
  <si>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</si>
  <si>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</si>
  <si>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</si>
  <si>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</si>
  <si>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</si>
  <si>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</si>
  <si>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</si>
  <si>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</si>
  <si>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</si>
  <si>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</si>
  <si>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</si>
  <si>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</si>
  <si>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</si>
  <si>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</si>
  <si>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</si>
  <si>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</si>
  <si>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</si>
  <si>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</si>
  <si>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</si>
  <si>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</si>
  <si>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</si>
  <si>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</si>
  <si>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</si>
  <si>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</si>
  <si>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</si>
  <si>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</si>
  <si>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</si>
  <si>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</si>
  <si>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現在は、給水収益は安定し、経常収支比率も高く、経営に必要な経費を料金で賄えている。また、有収率も高く、給水量が利益に結びついている。経営の健全性や効率性から判断して、概ね健全な経営状況であると考えられる。
　その一方で、資産の老朽化が進んでおり、管路経年化率も今後増加が見込まれることから、計画的に管路の更新を行わなければならず、更新にあたっては、水道ビジョンに基づき更新費用の縮減、財政負担の平準化、最新技術の導入等に取り組むことで、経営の健全化・効率化を推進する。</t>
    <phoneticPr fontId="4"/>
  </si>
  <si>
    <t>　有形固定資産減価償却率(①)は年々増加しており、類似団体平均値を上回っている。施設の老朽化が進んでおり、今後は計画的な施設の更新が必要である。
　管路経年比率(②)は類似団体平均値を下回っているが、数値は上昇傾向にあり、今後法定耐用年数を超える管路は年々増加していくことが見込まれる。
　また、管路更新率(③)は0.23と低く、類似団体平均値を下回っている。今後は、法定耐用年数を超える水道施設や管路の増加が見込まれるため、水道ビジョンに基づき老朽化及び耐震化の両面から計画的な管路更新の必要がある。</t>
    <phoneticPr fontId="4"/>
  </si>
  <si>
    <t>　経常収支比率(①)は130%を超えており、類似団体平均値を上回っている。また、累積欠損金(②)は今年度も発生しておらず、経営は概ね健全な水準にあると考えられる。しかし、今後経常収益の大幅な増加は見込めないことから、経費の抑制に努め、今後も健全な経営を維持していくことが必要である。
　流動比率(③)は、平成30年以降、100%を大きく超えた値で推移していることから、流動負債に対する支払能力に問題はないと考える。
　企業債残高対給水収益比率(④)は、平成27年度より企業債の借り入れをしていないことから年々減少しており、類似団体平均値を下回っている。しかし、今後浄水場等更新整備に伴い企業債の借り入れを予定しているため、数年後は企業債残高規模が増加する見込みである。
　料金回収率(⑤)は100%を超えており、現行の料金水準は健全なレベルにあると考える。
　また、給水原価(⑥)は、年間総有収水量の減少により令和3年度より増加しており、類似団体平均値を下回っている。
　施設利用率(⑦)は、類似団体平均値を上回っており、施設規模・稼働率は概ね適正であると考える。
　有収率(⑧)は90%を超える高い水準を保っており、漏水対策の効果が表れていると考えられ、給水される水量が収益につなげられている。</t>
    <rPh sb="152" eb="154">
      <t>ヘイセイ</t>
    </rPh>
    <rPh sb="156" eb="157">
      <t>ネン</t>
    </rPh>
    <rPh sb="157" eb="159">
      <t>イコウ</t>
    </rPh>
    <rPh sb="165" eb="166">
      <t>オオ</t>
    </rPh>
    <rPh sb="168" eb="169">
      <t>コ</t>
    </rPh>
    <rPh sb="171" eb="172">
      <t>アタイ</t>
    </rPh>
    <rPh sb="173" eb="175">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</si>
</sst>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0.05</c:v>
                </c:pt>
                <c:pt idx="1">
                  <c:v>0.11</c:v>
                </c:pt>
                <c:pt idx="2">
                  <c:v>0.3</c:v>
                </c:pt>
                <c:pt idx="3">
                  <c:v>0.26</c:v>
                </c:pt>
                <c:pt idx="4">
                  <c:v>0.23</c:v>
                </c:pt>
              </c:numCache>
            </c:numRef>
          </c:val>
          <c:extLst>
            <c:ext xmlns:c16="http://schemas.microsoft.com/office/drawing/2014/chart" uri="{C3380CC4-5D6E-409C-BE32-E72D297353CC}">
              <c16:uniqueId val="{00000000-3B41-48E0-B198-34AEE5082C6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3B41-48E0-B198-34AEE5082C6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62.96</c:v>
                </c:pt>
                <c:pt idx="1">
                  <c:v>62.9</c:v>
                </c:pt>
                <c:pt idx="2">
                  <c:v>64.52</c:v>
                </c:pt>
                <c:pt idx="3">
                  <c:v>63.94</c:v>
                </c:pt>
                <c:pt idx="4">
                  <c:v>63.69</c:v>
                </c:pt>
              </c:numCache>
            </c:numRef>
          </c:val>
          <c:extLst>
            <c:ext xmlns:c16="http://schemas.microsoft.com/office/drawing/2014/chart" uri="{C3380CC4-5D6E-409C-BE32-E72D297353CC}">
              <c16:uniqueId val="{00000000-DC57-48DE-921A-AEFB7A6C106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DC57-48DE-921A-AEFB7A6C106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92.15</c:v>
                </c:pt>
                <c:pt idx="1">
                  <c:v>92.32</c:v>
                </c:pt>
                <c:pt idx="2">
                  <c:v>92.16</c:v>
                </c:pt>
                <c:pt idx="3">
                  <c:v>92.64</c:v>
                </c:pt>
                <c:pt idx="4">
                  <c:v>92.63</c:v>
                </c:pt>
              </c:numCache>
            </c:numRef>
          </c:val>
          <c:extLst>
            <c:ext xmlns:c16="http://schemas.microsoft.com/office/drawing/2014/chart" uri="{C3380CC4-5D6E-409C-BE32-E72D297353CC}">
              <c16:uniqueId val="{00000000-DA6E-4B81-B393-26A182E7D66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DA6E-4B81-B393-26A182E7D66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130.54</c:v>
                </c:pt>
                <c:pt idx="1">
                  <c:v>133.41</c:v>
                </c:pt>
                <c:pt idx="2">
                  <c:v>127.46</c:v>
                </c:pt>
                <c:pt idx="3">
                  <c:v>134.27000000000001</c:v>
                </c:pt>
                <c:pt idx="4">
                  <c:v>134.51</c:v>
                </c:pt>
              </c:numCache>
            </c:numRef>
          </c:val>
          <c:extLst>
            <c:ext xmlns:c16="http://schemas.microsoft.com/office/drawing/2014/chart" uri="{C3380CC4-5D6E-409C-BE32-E72D297353CC}">
              <c16:uniqueId val="{00000000-820B-4E7F-AB1C-EA2B0864973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820B-4E7F-AB1C-EA2B0864973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54.93</c:v>
                </c:pt>
                <c:pt idx="1">
                  <c:v>56.65</c:v>
                </c:pt>
                <c:pt idx="2">
                  <c:v>57.59</c:v>
                </c:pt>
                <c:pt idx="3">
                  <c:v>58.66</c:v>
                </c:pt>
                <c:pt idx="4">
                  <c:v>59.61</c:v>
                </c:pt>
              </c:numCache>
            </c:numRef>
          </c:val>
          <c:extLst>
            <c:ext xmlns:c16="http://schemas.microsoft.com/office/drawing/2014/chart" uri="{C3380CC4-5D6E-409C-BE32-E72D297353CC}">
              <c16:uniqueId val="{00000000-C13C-4238-9CD2-CB56DB8BBFE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C13C-4238-9CD2-CB56DB8BBFE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5.0599999999999996</c:v>
                </c:pt>
                <c:pt idx="1">
                  <c:v>8.06</c:v>
                </c:pt>
                <c:pt idx="2">
                  <c:v>10.29</c:v>
                </c:pt>
                <c:pt idx="3">
                  <c:v>13.1</c:v>
                </c:pt>
                <c:pt idx="4">
                  <c:v>14.63</c:v>
                </c:pt>
              </c:numCache>
            </c:numRef>
          </c:val>
          <c:extLst>
            <c:ext xmlns:c16="http://schemas.microsoft.com/office/drawing/2014/chart" uri="{C3380CC4-5D6E-409C-BE32-E72D297353CC}">
              <c16:uniqueId val="{00000000-7459-4D46-9321-A8DFF713DC5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7459-4D46-9321-A8DFF713DC5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2B-43EE-91ED-9461A71343C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D52B-43EE-91ED-9461A71343C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925.9</c:v>
                </c:pt>
                <c:pt idx="1">
                  <c:v>1113.02</c:v>
                </c:pt>
                <c:pt idx="2">
                  <c:v>932.01</c:v>
                </c:pt>
                <c:pt idx="3">
                  <c:v>956.74</c:v>
                </c:pt>
                <c:pt idx="4">
                  <c:v>942.77</c:v>
                </c:pt>
              </c:numCache>
            </c:numRef>
          </c:val>
          <c:extLst>
            <c:ext xmlns:c16="http://schemas.microsoft.com/office/drawing/2014/chart" uri="{C3380CC4-5D6E-409C-BE32-E72D297353CC}">
              <c16:uniqueId val="{00000000-6C4E-454E-8FFE-4CA464887D0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6C4E-454E-8FFE-4CA464887D0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222.09</c:v>
                </c:pt>
                <c:pt idx="1">
                  <c:v>203.57</c:v>
                </c:pt>
                <c:pt idx="2">
                  <c:v>203.01</c:v>
                </c:pt>
                <c:pt idx="3">
                  <c:v>164.71</c:v>
                </c:pt>
                <c:pt idx="4">
                  <c:v>153.82</c:v>
                </c:pt>
              </c:numCache>
            </c:numRef>
          </c:val>
          <c:extLst>
            <c:ext xmlns:c16="http://schemas.microsoft.com/office/drawing/2014/chart" uri="{C3380CC4-5D6E-409C-BE32-E72D297353CC}">
              <c16:uniqueId val="{00000000-28FF-4728-8503-454B6AC9AC9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28FF-4728-8503-454B6AC9AC9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122.95</c:v>
                </c:pt>
                <c:pt idx="1">
                  <c:v>122.83</c:v>
                </c:pt>
                <c:pt idx="2">
                  <c:v>118.09</c:v>
                </c:pt>
                <c:pt idx="3">
                  <c:v>127.38</c:v>
                </c:pt>
                <c:pt idx="4">
                  <c:v>120.74</c:v>
                </c:pt>
              </c:numCache>
            </c:numRef>
          </c:val>
          <c:extLst>
            <c:ext xmlns:c16="http://schemas.microsoft.com/office/drawing/2014/chart" uri="{C3380CC4-5D6E-409C-BE32-E72D297353CC}">
              <c16:uniqueId val="{00000000-F2BF-4D27-9273-59518923432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F2BF-4D27-9273-59518923432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134.77000000000001</c:v>
                </c:pt>
                <c:pt idx="1">
                  <c:v>134.6</c:v>
                </c:pt>
                <c:pt idx="2">
                  <c:v>125.09</c:v>
                </c:pt>
                <c:pt idx="3">
                  <c:v>128.93</c:v>
                </c:pt>
                <c:pt idx="4">
                  <c:v>129.63999999999999</c:v>
                </c:pt>
              </c:numCache>
            </c:numRef>
          </c:val>
          <c:extLst>
            <c:ext xmlns:c16="http://schemas.microsoft.com/office/drawing/2014/chart" uri="{C3380CC4-5D6E-409C-BE32-E72D297353CC}">
              <c16:uniqueId val="{00000000-E49D-4F53-94D3-17FBA7C2E7E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E49D-4F53-94D3-17FBA7C2E7E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栃木県　小山市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167277</v>
      </c>
      <c r="AM8" s="45"/>
      <c r="AN8" s="45"/>
      <c r="AO8" s="45"/>
      <c r="AP8" s="45"/>
      <c r="AQ8" s="45"/>
      <c r="AR8" s="45"/>
      <c r="AS8" s="45"/>
      <c r="AT8" s="46">
        <f>データ!$S$6</f>
        <v>171.75</v>
      </c>
      <c r="AU8" s="47"/>
      <c r="AV8" s="47"/>
      <c r="AW8" s="47"/>
      <c r="AX8" s="47"/>
      <c r="AY8" s="47"/>
      <c r="AZ8" s="47"/>
      <c r="BA8" s="47"/>
      <c r="BB8" s="48">
        <f>データ!$T$6</f>
        <v>973.96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85.41</v>
      </c>
      <c r="J10" s="47"/>
      <c r="K10" s="47"/>
      <c r="L10" s="47"/>
      <c r="M10" s="47"/>
      <c r="N10" s="47"/>
      <c r="O10" s="81"/>
      <c r="P10" s="48">
        <f>データ!$P$6</f>
        <v>87.21</v>
      </c>
      <c r="Q10" s="48"/>
      <c r="R10" s="48"/>
      <c r="S10" s="48"/>
      <c r="T10" s="48"/>
      <c r="U10" s="48"/>
      <c r="V10" s="48"/>
      <c r="W10" s="45">
        <f>データ!$Q$6</f>
        <v>3124</v>
      </c>
      <c r="X10" s="45"/>
      <c r="Y10" s="45"/>
      <c r="Z10" s="45"/>
      <c r="AA10" s="45"/>
      <c r="AB10" s="45"/>
      <c r="AC10" s="45"/>
      <c r="AD10" s="2"/>
      <c r="AE10" s="2"/>
      <c r="AF10" s="2"/>
      <c r="AG10" s="2"/>
      <c r="AH10" s="2"/>
      <c r="AI10" s="2"/>
      <c r="AJ10" s="2"/>
      <c r="AK10" s="2"/>
      <c r="AL10" s="45">
        <f>データ!$U$6</f>
        <v>145710</v>
      </c>
      <c r="AM10" s="45"/>
      <c r="AN10" s="45"/>
      <c r="AO10" s="45"/>
      <c r="AP10" s="45"/>
      <c r="AQ10" s="45"/>
      <c r="AR10" s="45"/>
      <c r="AS10" s="45"/>
      <c r="AT10" s="46">
        <f>データ!$V$6</f>
        <v>109.3</v>
      </c>
      <c r="AU10" s="47"/>
      <c r="AV10" s="47"/>
      <c r="AW10" s="47"/>
      <c r="AX10" s="47"/>
      <c r="AY10" s="47"/>
      <c r="AZ10" s="47"/>
      <c r="BA10" s="47"/>
      <c r="BB10" s="48">
        <f>データ!$W$6</f>
        <v>1333.12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CCZBPnoPbDnhiCzU9BD9Y5uuC4ZjT9qYRK0AXAUu9/h1fCLS8ea+d0EfHGimKpXdbh3tRNDtKSxSAP5OpHJ1g==" saltValue="D3K2PBa7nfEFJ3yutb++2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92088</v>
      </c>
      <c r="D6" s="20">
        <f t="shared" si="3"/>
        <v>46</v>
      </c>
      <c r="E6" s="20">
        <f t="shared" si="3"/>
        <v>1</v>
      </c>
      <c r="F6" s="20">
        <f t="shared" si="3"/>
        <v>0</v>
      </c>
      <c r="G6" s="20">
        <f t="shared" si="3"/>
        <v>1</v>
      </c>
      <c r="H6" s="20" t="str">
        <f t="shared" si="3"/>
        <v>栃木県　小山市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85.41</v>
      </c>
      <c r="P6" s="21">
        <f t="shared" si="3"/>
        <v>87.21</v>
      </c>
      <c r="Q6" s="21">
        <f t="shared" si="3"/>
        <v>3124</v>
      </c>
      <c r="R6" s="21">
        <f t="shared" si="3"/>
        <v>167277</v>
      </c>
      <c r="S6" s="21">
        <f t="shared" si="3"/>
        <v>171.75</v>
      </c>
      <c r="T6" s="21">
        <f t="shared" si="3"/>
        <v>973.96</v>
      </c>
      <c r="U6" s="21">
        <f t="shared" si="3"/>
        <v>145710</v>
      </c>
      <c r="V6" s="21">
        <f t="shared" si="3"/>
        <v>109.3</v>
      </c>
      <c r="W6" s="21">
        <f t="shared" si="3"/>
        <v>1333.12</v>
      </c>
      <c r="X6" s="22">
        <f>IF(X7="",NA(),X7)</f>
        <v>130.54</v>
      </c>
      <c r="Y6" s="22">
        <f t="shared" ref="Y6:AG6" si="4">IF(Y7="",NA(),Y7)</f>
        <v>133.41</v>
      </c>
      <c r="Z6" s="22">
        <f t="shared" si="4"/>
        <v>127.46</v>
      </c>
      <c r="AA6" s="22">
        <f t="shared" si="4"/>
        <v>134.27000000000001</v>
      </c>
      <c r="AB6" s="22">
        <f t="shared" si="4"/>
        <v>134.51</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925.9</v>
      </c>
      <c r="AU6" s="22">
        <f t="shared" ref="AU6:BC6" si="6">IF(AU7="",NA(),AU7)</f>
        <v>1113.02</v>
      </c>
      <c r="AV6" s="22">
        <f t="shared" si="6"/>
        <v>932.01</v>
      </c>
      <c r="AW6" s="22">
        <f t="shared" si="6"/>
        <v>956.74</v>
      </c>
      <c r="AX6" s="22">
        <f t="shared" si="6"/>
        <v>942.77</v>
      </c>
      <c r="AY6" s="22">
        <f t="shared" si="6"/>
        <v>335.6</v>
      </c>
      <c r="AZ6" s="22">
        <f t="shared" si="6"/>
        <v>358.91</v>
      </c>
      <c r="BA6" s="22">
        <f t="shared" si="6"/>
        <v>360.96</v>
      </c>
      <c r="BB6" s="22">
        <f t="shared" si="6"/>
        <v>351.29</v>
      </c>
      <c r="BC6" s="22">
        <f t="shared" si="6"/>
        <v>364.24</v>
      </c>
      <c r="BD6" s="21" t="str">
        <f>IF(BD7="","",IF(BD7="-","【-】","【"&amp;SUBSTITUTE(TEXT(BD7,"#,##0.00"),"-","△")&amp;"】"))</f>
        <v>【252.29】</v>
      </c>
      <c r="BE6" s="22">
        <f>IF(BE7="",NA(),BE7)</f>
        <v>222.09</v>
      </c>
      <c r="BF6" s="22">
        <f t="shared" ref="BF6:BN6" si="7">IF(BF7="",NA(),BF7)</f>
        <v>203.57</v>
      </c>
      <c r="BG6" s="22">
        <f t="shared" si="7"/>
        <v>203.01</v>
      </c>
      <c r="BH6" s="22">
        <f t="shared" si="7"/>
        <v>164.71</v>
      </c>
      <c r="BI6" s="22">
        <f t="shared" si="7"/>
        <v>153.82</v>
      </c>
      <c r="BJ6" s="22">
        <f t="shared" si="7"/>
        <v>258.26</v>
      </c>
      <c r="BK6" s="22">
        <f t="shared" si="7"/>
        <v>247.27</v>
      </c>
      <c r="BL6" s="22">
        <f t="shared" si="7"/>
        <v>239.18</v>
      </c>
      <c r="BM6" s="22">
        <f t="shared" si="7"/>
        <v>236.29</v>
      </c>
      <c r="BN6" s="22">
        <f t="shared" si="7"/>
        <v>238.77</v>
      </c>
      <c r="BO6" s="21" t="str">
        <f>IF(BO7="","",IF(BO7="-","【-】","【"&amp;SUBSTITUTE(TEXT(BO7,"#,##0.00"),"-","△")&amp;"】"))</f>
        <v>【268.07】</v>
      </c>
      <c r="BP6" s="22">
        <f>IF(BP7="",NA(),BP7)</f>
        <v>122.95</v>
      </c>
      <c r="BQ6" s="22">
        <f t="shared" ref="BQ6:BY6" si="8">IF(BQ7="",NA(),BQ7)</f>
        <v>122.83</v>
      </c>
      <c r="BR6" s="22">
        <f t="shared" si="8"/>
        <v>118.09</v>
      </c>
      <c r="BS6" s="22">
        <f t="shared" si="8"/>
        <v>127.38</v>
      </c>
      <c r="BT6" s="22">
        <f t="shared" si="8"/>
        <v>120.74</v>
      </c>
      <c r="BU6" s="22">
        <f t="shared" si="8"/>
        <v>106.07</v>
      </c>
      <c r="BV6" s="22">
        <f t="shared" si="8"/>
        <v>105.34</v>
      </c>
      <c r="BW6" s="22">
        <f t="shared" si="8"/>
        <v>101.89</v>
      </c>
      <c r="BX6" s="22">
        <f t="shared" si="8"/>
        <v>104.33</v>
      </c>
      <c r="BY6" s="22">
        <f t="shared" si="8"/>
        <v>98.85</v>
      </c>
      <c r="BZ6" s="21" t="str">
        <f>IF(BZ7="","",IF(BZ7="-","【-】","【"&amp;SUBSTITUTE(TEXT(BZ7,"#,##0.00"),"-","△")&amp;"】"))</f>
        <v>【97.47】</v>
      </c>
      <c r="CA6" s="22">
        <f>IF(CA7="",NA(),CA7)</f>
        <v>134.77000000000001</v>
      </c>
      <c r="CB6" s="22">
        <f t="shared" ref="CB6:CJ6" si="9">IF(CB7="",NA(),CB7)</f>
        <v>134.6</v>
      </c>
      <c r="CC6" s="22">
        <f t="shared" si="9"/>
        <v>125.09</v>
      </c>
      <c r="CD6" s="22">
        <f t="shared" si="9"/>
        <v>128.93</v>
      </c>
      <c r="CE6" s="22">
        <f t="shared" si="9"/>
        <v>129.63999999999999</v>
      </c>
      <c r="CF6" s="22">
        <f t="shared" si="9"/>
        <v>159.22</v>
      </c>
      <c r="CG6" s="22">
        <f t="shared" si="9"/>
        <v>159.6</v>
      </c>
      <c r="CH6" s="22">
        <f t="shared" si="9"/>
        <v>156.32</v>
      </c>
      <c r="CI6" s="22">
        <f t="shared" si="9"/>
        <v>157.4</v>
      </c>
      <c r="CJ6" s="22">
        <f t="shared" si="9"/>
        <v>162.61000000000001</v>
      </c>
      <c r="CK6" s="21" t="str">
        <f>IF(CK7="","",IF(CK7="-","【-】","【"&amp;SUBSTITUTE(TEXT(CK7,"#,##0.00"),"-","△")&amp;"】"))</f>
        <v>【174.75】</v>
      </c>
      <c r="CL6" s="22">
        <f>IF(CL7="",NA(),CL7)</f>
        <v>62.96</v>
      </c>
      <c r="CM6" s="22">
        <f t="shared" ref="CM6:CU6" si="10">IF(CM7="",NA(),CM7)</f>
        <v>62.9</v>
      </c>
      <c r="CN6" s="22">
        <f t="shared" si="10"/>
        <v>64.52</v>
      </c>
      <c r="CO6" s="22">
        <f t="shared" si="10"/>
        <v>63.94</v>
      </c>
      <c r="CP6" s="22">
        <f t="shared" si="10"/>
        <v>63.69</v>
      </c>
      <c r="CQ6" s="22">
        <f t="shared" si="10"/>
        <v>62.83</v>
      </c>
      <c r="CR6" s="22">
        <f t="shared" si="10"/>
        <v>62.05</v>
      </c>
      <c r="CS6" s="22">
        <f t="shared" si="10"/>
        <v>63.23</v>
      </c>
      <c r="CT6" s="22">
        <f t="shared" si="10"/>
        <v>62.59</v>
      </c>
      <c r="CU6" s="22">
        <f t="shared" si="10"/>
        <v>61.81</v>
      </c>
      <c r="CV6" s="21" t="str">
        <f>IF(CV7="","",IF(CV7="-","【-】","【"&amp;SUBSTITUTE(TEXT(CV7,"#,##0.00"),"-","△")&amp;"】"))</f>
        <v>【59.97】</v>
      </c>
      <c r="CW6" s="22">
        <f>IF(CW7="",NA(),CW7)</f>
        <v>92.15</v>
      </c>
      <c r="CX6" s="22">
        <f t="shared" ref="CX6:DF6" si="11">IF(CX7="",NA(),CX7)</f>
        <v>92.32</v>
      </c>
      <c r="CY6" s="22">
        <f t="shared" si="11"/>
        <v>92.16</v>
      </c>
      <c r="CZ6" s="22">
        <f t="shared" si="11"/>
        <v>92.64</v>
      </c>
      <c r="DA6" s="22">
        <f t="shared" si="11"/>
        <v>92.63</v>
      </c>
      <c r="DB6" s="22">
        <f t="shared" si="11"/>
        <v>88.86</v>
      </c>
      <c r="DC6" s="22">
        <f t="shared" si="11"/>
        <v>89.11</v>
      </c>
      <c r="DD6" s="22">
        <f t="shared" si="11"/>
        <v>89.35</v>
      </c>
      <c r="DE6" s="22">
        <f t="shared" si="11"/>
        <v>89.7</v>
      </c>
      <c r="DF6" s="22">
        <f t="shared" si="11"/>
        <v>89.24</v>
      </c>
      <c r="DG6" s="21" t="str">
        <f>IF(DG7="","",IF(DG7="-","【-】","【"&amp;SUBSTITUTE(TEXT(DG7,"#,##0.00"),"-","△")&amp;"】"))</f>
        <v>【89.76】</v>
      </c>
      <c r="DH6" s="22">
        <f>IF(DH7="",NA(),DH7)</f>
        <v>54.93</v>
      </c>
      <c r="DI6" s="22">
        <f t="shared" ref="DI6:DQ6" si="12">IF(DI7="",NA(),DI7)</f>
        <v>56.65</v>
      </c>
      <c r="DJ6" s="22">
        <f t="shared" si="12"/>
        <v>57.59</v>
      </c>
      <c r="DK6" s="22">
        <f t="shared" si="12"/>
        <v>58.66</v>
      </c>
      <c r="DL6" s="22">
        <f t="shared" si="12"/>
        <v>59.61</v>
      </c>
      <c r="DM6" s="22">
        <f t="shared" si="12"/>
        <v>47.89</v>
      </c>
      <c r="DN6" s="22">
        <f t="shared" si="12"/>
        <v>48.69</v>
      </c>
      <c r="DO6" s="22">
        <f t="shared" si="12"/>
        <v>49.62</v>
      </c>
      <c r="DP6" s="22">
        <f t="shared" si="12"/>
        <v>50.5</v>
      </c>
      <c r="DQ6" s="22">
        <f t="shared" si="12"/>
        <v>51.28</v>
      </c>
      <c r="DR6" s="21" t="str">
        <f>IF(DR7="","",IF(DR7="-","【-】","【"&amp;SUBSTITUTE(TEXT(DR7,"#,##0.00"),"-","△")&amp;"】"))</f>
        <v>【51.51】</v>
      </c>
      <c r="DS6" s="22">
        <f>IF(DS7="",NA(),DS7)</f>
        <v>5.0599999999999996</v>
      </c>
      <c r="DT6" s="22">
        <f t="shared" ref="DT6:EB6" si="13">IF(DT7="",NA(),DT7)</f>
        <v>8.06</v>
      </c>
      <c r="DU6" s="22">
        <f t="shared" si="13"/>
        <v>10.29</v>
      </c>
      <c r="DV6" s="22">
        <f t="shared" si="13"/>
        <v>13.1</v>
      </c>
      <c r="DW6" s="22">
        <f t="shared" si="13"/>
        <v>14.63</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0.05</v>
      </c>
      <c r="EE6" s="22">
        <f t="shared" ref="EE6:EM6" si="14">IF(EE7="",NA(),EE7)</f>
        <v>0.11</v>
      </c>
      <c r="EF6" s="22">
        <f t="shared" si="14"/>
        <v>0.3</v>
      </c>
      <c r="EG6" s="22">
        <f t="shared" si="14"/>
        <v>0.26</v>
      </c>
      <c r="EH6" s="22">
        <f t="shared" si="14"/>
        <v>0.23</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15">
      <c r="A7" s="15"/>
      <c r="B7" s="24">
        <v>2022</v>
      </c>
      <c r="C7" s="24">
        <v>92088</v>
      </c>
      <c r="D7" s="24">
        <v>46</v>
      </c>
      <c r="E7" s="24">
        <v>1</v>
      </c>
      <c r="F7" s="24">
        <v>0</v>
      </c>
      <c r="G7" s="24">
        <v>1</v>
      </c>
      <c r="H7" s="24" t="s">
        <v>93</v>
      </c>
      <c r="I7" s="24" t="s">
        <v>94</v>
      </c>
      <c r="J7" s="24" t="s">
        <v>95</v>
      </c>
      <c r="K7" s="24" t="s">
        <v>96</v>
      </c>
      <c r="L7" s="24" t="s">
        <v>97</v>
      </c>
      <c r="M7" s="24" t="s">
        <v>98</v>
      </c>
      <c r="N7" s="25" t="s">
        <v>99</v>
      </c>
      <c r="O7" s="25">
        <v>85.41</v>
      </c>
      <c r="P7" s="25">
        <v>87.21</v>
      </c>
      <c r="Q7" s="25">
        <v>3124</v>
      </c>
      <c r="R7" s="25">
        <v>167277</v>
      </c>
      <c r="S7" s="25">
        <v>171.75</v>
      </c>
      <c r="T7" s="25">
        <v>973.96</v>
      </c>
      <c r="U7" s="25">
        <v>145710</v>
      </c>
      <c r="V7" s="25">
        <v>109.3</v>
      </c>
      <c r="W7" s="25">
        <v>1333.12</v>
      </c>
      <c r="X7" s="25">
        <v>130.54</v>
      </c>
      <c r="Y7" s="25">
        <v>133.41</v>
      </c>
      <c r="Z7" s="25">
        <v>127.46</v>
      </c>
      <c r="AA7" s="25">
        <v>134.27000000000001</v>
      </c>
      <c r="AB7" s="25">
        <v>134.51</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925.9</v>
      </c>
      <c r="AU7" s="25">
        <v>1113.02</v>
      </c>
      <c r="AV7" s="25">
        <v>932.01</v>
      </c>
      <c r="AW7" s="25">
        <v>956.74</v>
      </c>
      <c r="AX7" s="25">
        <v>942.77</v>
      </c>
      <c r="AY7" s="25">
        <v>335.6</v>
      </c>
      <c r="AZ7" s="25">
        <v>358.91</v>
      </c>
      <c r="BA7" s="25">
        <v>360.96</v>
      </c>
      <c r="BB7" s="25">
        <v>351.29</v>
      </c>
      <c r="BC7" s="25">
        <v>364.24</v>
      </c>
      <c r="BD7" s="25">
        <v>252.29</v>
      </c>
      <c r="BE7" s="25">
        <v>222.09</v>
      </c>
      <c r="BF7" s="25">
        <v>203.57</v>
      </c>
      <c r="BG7" s="25">
        <v>203.01</v>
      </c>
      <c r="BH7" s="25">
        <v>164.71</v>
      </c>
      <c r="BI7" s="25">
        <v>153.82</v>
      </c>
      <c r="BJ7" s="25">
        <v>258.26</v>
      </c>
      <c r="BK7" s="25">
        <v>247.27</v>
      </c>
      <c r="BL7" s="25">
        <v>239.18</v>
      </c>
      <c r="BM7" s="25">
        <v>236.29</v>
      </c>
      <c r="BN7" s="25">
        <v>238.77</v>
      </c>
      <c r="BO7" s="25">
        <v>268.07</v>
      </c>
      <c r="BP7" s="25">
        <v>122.95</v>
      </c>
      <c r="BQ7" s="25">
        <v>122.83</v>
      </c>
      <c r="BR7" s="25">
        <v>118.09</v>
      </c>
      <c r="BS7" s="25">
        <v>127.38</v>
      </c>
      <c r="BT7" s="25">
        <v>120.74</v>
      </c>
      <c r="BU7" s="25">
        <v>106.07</v>
      </c>
      <c r="BV7" s="25">
        <v>105.34</v>
      </c>
      <c r="BW7" s="25">
        <v>101.89</v>
      </c>
      <c r="BX7" s="25">
        <v>104.33</v>
      </c>
      <c r="BY7" s="25">
        <v>98.85</v>
      </c>
      <c r="BZ7" s="25">
        <v>97.47</v>
      </c>
      <c r="CA7" s="25">
        <v>134.77000000000001</v>
      </c>
      <c r="CB7" s="25">
        <v>134.6</v>
      </c>
      <c r="CC7" s="25">
        <v>125.09</v>
      </c>
      <c r="CD7" s="25">
        <v>128.93</v>
      </c>
      <c r="CE7" s="25">
        <v>129.63999999999999</v>
      </c>
      <c r="CF7" s="25">
        <v>159.22</v>
      </c>
      <c r="CG7" s="25">
        <v>159.6</v>
      </c>
      <c r="CH7" s="25">
        <v>156.32</v>
      </c>
      <c r="CI7" s="25">
        <v>157.4</v>
      </c>
      <c r="CJ7" s="25">
        <v>162.61000000000001</v>
      </c>
      <c r="CK7" s="25">
        <v>174.75</v>
      </c>
      <c r="CL7" s="25">
        <v>62.96</v>
      </c>
      <c r="CM7" s="25">
        <v>62.9</v>
      </c>
      <c r="CN7" s="25">
        <v>64.52</v>
      </c>
      <c r="CO7" s="25">
        <v>63.94</v>
      </c>
      <c r="CP7" s="25">
        <v>63.69</v>
      </c>
      <c r="CQ7" s="25">
        <v>62.83</v>
      </c>
      <c r="CR7" s="25">
        <v>62.05</v>
      </c>
      <c r="CS7" s="25">
        <v>63.23</v>
      </c>
      <c r="CT7" s="25">
        <v>62.59</v>
      </c>
      <c r="CU7" s="25">
        <v>61.81</v>
      </c>
      <c r="CV7" s="25">
        <v>59.97</v>
      </c>
      <c r="CW7" s="25">
        <v>92.15</v>
      </c>
      <c r="CX7" s="25">
        <v>92.32</v>
      </c>
      <c r="CY7" s="25">
        <v>92.16</v>
      </c>
      <c r="CZ7" s="25">
        <v>92.64</v>
      </c>
      <c r="DA7" s="25">
        <v>92.63</v>
      </c>
      <c r="DB7" s="25">
        <v>88.86</v>
      </c>
      <c r="DC7" s="25">
        <v>89.11</v>
      </c>
      <c r="DD7" s="25">
        <v>89.35</v>
      </c>
      <c r="DE7" s="25">
        <v>89.7</v>
      </c>
      <c r="DF7" s="25">
        <v>89.24</v>
      </c>
      <c r="DG7" s="25">
        <v>89.76</v>
      </c>
      <c r="DH7" s="25">
        <v>54.93</v>
      </c>
      <c r="DI7" s="25">
        <v>56.65</v>
      </c>
      <c r="DJ7" s="25">
        <v>57.59</v>
      </c>
      <c r="DK7" s="25">
        <v>58.66</v>
      </c>
      <c r="DL7" s="25">
        <v>59.61</v>
      </c>
      <c r="DM7" s="25">
        <v>47.89</v>
      </c>
      <c r="DN7" s="25">
        <v>48.69</v>
      </c>
      <c r="DO7" s="25">
        <v>49.62</v>
      </c>
      <c r="DP7" s="25">
        <v>50.5</v>
      </c>
      <c r="DQ7" s="25">
        <v>51.28</v>
      </c>
      <c r="DR7" s="25">
        <v>51.51</v>
      </c>
      <c r="DS7" s="25">
        <v>5.0599999999999996</v>
      </c>
      <c r="DT7" s="25">
        <v>8.06</v>
      </c>
      <c r="DU7" s="25">
        <v>10.29</v>
      </c>
      <c r="DV7" s="25">
        <v>13.1</v>
      </c>
      <c r="DW7" s="25">
        <v>14.63</v>
      </c>
      <c r="DX7" s="25">
        <v>16.899999999999999</v>
      </c>
      <c r="DY7" s="25">
        <v>18.260000000000002</v>
      </c>
      <c r="DZ7" s="25">
        <v>19.510000000000002</v>
      </c>
      <c r="EA7" s="25">
        <v>21.19</v>
      </c>
      <c r="EB7" s="25">
        <v>22.64</v>
      </c>
      <c r="EC7" s="25">
        <v>23.75</v>
      </c>
      <c r="ED7" s="25">
        <v>0.05</v>
      </c>
      <c r="EE7" s="25">
        <v>0.11</v>
      </c>
      <c r="EF7" s="25">
        <v>0.3</v>
      </c>
      <c r="EG7" s="25">
        <v>0.26</v>
      </c>
      <c r="EH7" s="25">
        <v>0.23</v>
      </c>
      <c r="EI7" s="25">
        <v>0.72</v>
      </c>
      <c r="EJ7" s="25">
        <v>0.66</v>
      </c>
      <c r="EK7" s="25">
        <v>0.67</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小山市</cp:lastModifiedBy>
  <cp:lastPrinted>2024-01-22T23:53:37Z</cp:lastPrinted>
  <dcterms:created xsi:type="dcterms:W3CDTF">2023-12-05T00:50:28Z</dcterms:created>
  <dcterms:modified xsi:type="dcterms:W3CDTF">2024-01-22T23:54:21Z</dcterms:modified>
  <cp:category/>
</cp:coreProperties>
</file>