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7小山市○\03 県修正案（0304）\"/>
    </mc:Choice>
  </mc:AlternateContent>
  <xr:revisionPtr revIDLastSave="0" documentId="13_ncr:1_{C56E597D-78B5-4D3B-A878-CE9B5B118D66}" xr6:coauthVersionLast="47" xr6:coauthVersionMax="47" xr10:uidLastSave="{00000000-0000-0000-0000-000000000000}"/>
  <workbookProtection workbookAlgorithmName="SHA-512" workbookHashValue="ALKkdYG/MiJY2MZTmw4egFo+MzeQRSthfMqRsOMw8mTktYgvjmaEcBXfmFec5fJ8gskVbXdlVDVY1WFgAcqKNA==" workbookSaltValue="LplYqKWStOg7i5/Vhbx8sA=="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P10" i="4" s="1"/>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D10" i="4"/>
  <c r="B10" i="4"/>
  <c r="AT8" i="4"/>
  <c r="W8" i="4"/>
  <c r="P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<sst xmlns="http://schemas.openxmlformats.org/spreadsheetml/2006/main" count="253" uniqueCount="116">
  <si>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</si>
  <si>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</si>
  <si>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</si>
  <si>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</si>
  <si>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</si>
  <si>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</si>
  <si>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</si>
  <si>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</si>
  <si>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</si>
  <si>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</si>
  <si>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</si>
  <si>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</si>
  <si>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</si>
  <si>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</si>
  <si>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</si>
  <si>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</si>
  <si>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</si>
  <si>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</si>
  <si>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</si>
  <si>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</si>
  <si>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</si>
  <si>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</si>
  <si>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</si>
  <si>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</si>
  <si>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</si>
  <si>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</si>
  <si>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</si>
  <si>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</si>
  <si>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</si>
  <si>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</si>
  <si>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</si>
  <si>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</si>
  <si>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</si>
  <si>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</si>
  <si>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</si>
  <si>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</si>
  <si>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</si>
  <si>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</si>
  <si>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</si>
  <si>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</si>
  <si>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</si>
  <si>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</si>
  <si>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</si>
  <si>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</si>
  <si>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</si>
  <si>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</si>
  <si>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</si>
  <si>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</si>
  <si>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</si>
  <si>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</si>
  <si>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</si>
  <si>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</si>
  <si>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</si>
  <si>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</si>
  <si>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</si>
  <si>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</si>
  <si>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</si>
  <si>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</si>
  <si>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</si>
  <si>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</si>
  <si>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</si>
  <si>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</si>
  <si>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</si>
  <si>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</si>
  <si>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</si>
  <si>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</si>
  <si>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</si>
  <si>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</si>
  <si>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</si>
  <si>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</si>
  <si>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</si>
  <si>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</si>
  <si>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</si>
  <si>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</si>
  <si>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</si>
  <si>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</si>
  <si>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</si>
  <si>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</si>
  <si>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</si>
  <si>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</si>
  <si>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</si>
  <si>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</si>
  <si>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</si>
  <si>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</si>
  <si>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</si>
  <si>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</si>
  <si>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</si>
  <si>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</si>
  <si>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</si>
  <si>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</si>
  <si>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</si>
  <si>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</si>
  <si>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</si>
  <si>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</si>
  <si>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</si>
  <si>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</si>
  <si>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</si>
  <si>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</si>
  <si>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</si>
  <si>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</si>
  <si>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</si>
  <si>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</si>
  <si>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</si>
  <si>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</si>
  <si>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</si>
  <si>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</si>
  <si>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</si>
  <si>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</si>
  <si>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</si>
  <si>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</si>
  <si>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</si>
  <si>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</si>
  <si>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</si>
  <si>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令和元年度より地方公営企業法を適用したため、平成30年度以前のデータはなし。
 ①経常収支比率は100%であるが、料金収入だけでは賄えず繰入金に依存している状況にあり、基準外繰入金をいかに減らしていくかが今後の課題である。
 ②累積欠損金は発生していない。
 ③流動比率は、類似団体平均値を上回っているが、100%未満となっている。これは企業債残高が多く企業債元金償還のピークを迎えており、流動負債の90%以上を翌年度償還予定の企業債元金が占めているためである。
 ⑤経費回収率は100%に達しておらず、繰入金に依存している状況にあるため、今後は適正な使用料の確保と汚水処理費の削減が必要である。
 ⑥汚水処理原価は類似団体平均値より高く、経費回収率も100%に達していないことから、経費削減が必要である。
 ⑦施設利用率は類似団体平均値より高く、施設は適正な規模であると考えられる。
 ⑧水洗化率は、類似団体平均値をやや下回っており、継続して未接続者への接続を促していく必要がある。</t>
    <rPh sb="146" eb="147">
      <t>ウエ</t>
    </rPh>
    <rPh sb="158" eb="160">
      <t>ミマン</t>
    </rPh>
    <rPh sb="318" eb="319">
      <t>タカ</t>
    </rPh>
    <rPh sb="412" eb="413">
      <t>シタ</t>
    </rPh>
    <rPh sb="419" eb="421">
      <t>ケイゾク</t>
    </rPh>
    <rPh sb="423" eb="427">
      <t>ミセツゾクシャ</t>
    </rPh>
    <rPh sb="429" eb="431">
      <t>セツゾク</t>
    </rPh>
    <rPh sb="432" eb="433">
      <t>ウナガ</t>
    </rPh>
    <rPh sb="437" eb="439">
      <t>ヒツヨウ</t>
    </rPh>
    <phoneticPr fontId="4"/>
  </si>
  <si>
    <t>　令和元年度より地方公営企業法を適用したため、平成30年度以前のデータはなし。
 ①有形固定資産減価償却率は、企業会計適用時に既存の資産を取得価額（＝帳簿価格）としたことから、類似団体平均値と比較して、減価償却が進んでいない状況となっている。
 ②管渠老朽化率は、平成4年に供用開始し、耐用年数に至った管渠がないため管渠改善は行っていないが、今後は増加が見込まれる。
　終末処理施設は、供用開始から20年以上経過した施設の修繕が増加傾向にあり、維持管理費を増加させる要因となっている。</t>
    <phoneticPr fontId="4"/>
  </si>
  <si>
    <t>　令和元年度より公共下水道事業とともに地方公営企業法を適用し、迅速性・独立性・機動性等のメリットを活かした健全な下水道事業経営に取り組んでいる。しかしながら、今後は農業集落排水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下水道事業経営戦略を策定。使用料の値上げを令和5年10月に実施したが、令和8年度以降についても、使用者に配慮しつつ値上げを予定している。併せて費用の平準化にも取り組み、経営基盤の強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</si>
</sst>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2E-47A4-89A8-3EDA9251EE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0.01</c:v>
                </c:pt>
              </c:numCache>
            </c:numRef>
          </c:val>
          <c:smooth val="0"/>
          <c:extLst>
            <c:ext xmlns:c16="http://schemas.microsoft.com/office/drawing/2014/chart" uri="{C3380CC4-5D6E-409C-BE32-E72D297353CC}">
              <c16:uniqueId val="{00000001-092E-47A4-89A8-3EDA9251EE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80.75</c:v>
                </c:pt>
                <c:pt idx="2">
                  <c:v>80.239999999999995</c:v>
                </c:pt>
                <c:pt idx="3">
                  <c:v>80.239999999999995</c:v>
                </c:pt>
                <c:pt idx="4">
                  <c:v>78.23</c:v>
                </c:pt>
              </c:numCache>
            </c:numRef>
          </c:val>
          <c:extLst>
            <c:ext xmlns:c16="http://schemas.microsoft.com/office/drawing/2014/chart" uri="{C3380CC4-5D6E-409C-BE32-E72D297353CC}">
              <c16:uniqueId val="{00000000-B9D7-4918-858B-F4E186F6B9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52.9</c:v>
                </c:pt>
              </c:numCache>
            </c:numRef>
          </c:val>
          <c:smooth val="0"/>
          <c:extLst>
            <c:ext xmlns:c16="http://schemas.microsoft.com/office/drawing/2014/chart" uri="{C3380CC4-5D6E-409C-BE32-E72D297353CC}">
              <c16:uniqueId val="{00000001-B9D7-4918-858B-F4E186F6B9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85.96</c:v>
                </c:pt>
                <c:pt idx="2">
                  <c:v>85.52</c:v>
                </c:pt>
                <c:pt idx="3">
                  <c:v>85.26</c:v>
                </c:pt>
                <c:pt idx="4">
                  <c:v>85.78</c:v>
                </c:pt>
              </c:numCache>
            </c:numRef>
          </c:val>
          <c:extLst>
            <c:ext xmlns:c16="http://schemas.microsoft.com/office/drawing/2014/chart" uri="{C3380CC4-5D6E-409C-BE32-E72D297353CC}">
              <c16:uniqueId val="{00000000-AF02-4D63-A755-2D230D8657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90.3</c:v>
                </c:pt>
              </c:numCache>
            </c:numRef>
          </c:val>
          <c:smooth val="0"/>
          <c:extLst>
            <c:ext xmlns:c16="http://schemas.microsoft.com/office/drawing/2014/chart" uri="{C3380CC4-5D6E-409C-BE32-E72D297353CC}">
              <c16:uniqueId val="{00000001-AF02-4D63-A755-2D230D8657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101.24</c:v>
                </c:pt>
                <c:pt idx="2">
                  <c:v>100.01</c:v>
                </c:pt>
                <c:pt idx="3">
                  <c:v>100.18</c:v>
                </c:pt>
                <c:pt idx="4">
                  <c:v>100.18</c:v>
                </c:pt>
              </c:numCache>
            </c:numRef>
          </c:val>
          <c:extLst>
            <c:ext xmlns:c16="http://schemas.microsoft.com/office/drawing/2014/chart" uri="{C3380CC4-5D6E-409C-BE32-E72D297353CC}">
              <c16:uniqueId val="{00000000-BA4E-48E9-8790-52BD169805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101.91</c:v>
                </c:pt>
              </c:numCache>
            </c:numRef>
          </c:val>
          <c:smooth val="0"/>
          <c:extLst>
            <c:ext xmlns:c16="http://schemas.microsoft.com/office/drawing/2014/chart" uri="{C3380CC4-5D6E-409C-BE32-E72D297353CC}">
              <c16:uniqueId val="{00000001-BA4E-48E9-8790-52BD169805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3.54</c:v>
                </c:pt>
                <c:pt idx="2">
                  <c:v>6.74</c:v>
                </c:pt>
                <c:pt idx="3">
                  <c:v>9.85</c:v>
                </c:pt>
                <c:pt idx="4">
                  <c:v>12.97</c:v>
                </c:pt>
              </c:numCache>
            </c:numRef>
          </c:val>
          <c:extLst>
            <c:ext xmlns:c16="http://schemas.microsoft.com/office/drawing/2014/chart" uri="{C3380CC4-5D6E-409C-BE32-E72D297353CC}">
              <c16:uniqueId val="{00000000-FFF8-41CE-B2D9-DE544DFA4C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28.79</c:v>
                </c:pt>
              </c:numCache>
            </c:numRef>
          </c:val>
          <c:smooth val="0"/>
          <c:extLst>
            <c:ext xmlns:c16="http://schemas.microsoft.com/office/drawing/2014/chart" uri="{C3380CC4-5D6E-409C-BE32-E72D297353CC}">
              <c16:uniqueId val="{00000001-FFF8-41CE-B2D9-DE544DFA4C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C7-47BD-9711-35F5052CF6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AC7-47BD-9711-35F5052CF6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E9-4D41-B441-6F53C602FD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124.8</c:v>
                </c:pt>
              </c:numCache>
            </c:numRef>
          </c:val>
          <c:smooth val="0"/>
          <c:extLst>
            <c:ext xmlns:c16="http://schemas.microsoft.com/office/drawing/2014/chart" uri="{C3380CC4-5D6E-409C-BE32-E72D297353CC}">
              <c16:uniqueId val="{00000001-3DE9-4D41-B441-6F53C602FD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14.49</c:v>
                </c:pt>
                <c:pt idx="2">
                  <c:v>13.82</c:v>
                </c:pt>
                <c:pt idx="3">
                  <c:v>29.32</c:v>
                </c:pt>
                <c:pt idx="4">
                  <c:v>38.21</c:v>
                </c:pt>
              </c:numCache>
            </c:numRef>
          </c:val>
          <c:extLst>
            <c:ext xmlns:c16="http://schemas.microsoft.com/office/drawing/2014/chart" uri="{C3380CC4-5D6E-409C-BE32-E72D297353CC}">
              <c16:uniqueId val="{00000000-443C-4BAE-A4C4-68F34DEA7B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35.42</c:v>
                </c:pt>
              </c:numCache>
            </c:numRef>
          </c:val>
          <c:smooth val="0"/>
          <c:extLst>
            <c:ext xmlns:c16="http://schemas.microsoft.com/office/drawing/2014/chart" uri="{C3380CC4-5D6E-409C-BE32-E72D297353CC}">
              <c16:uniqueId val="{00000001-443C-4BAE-A4C4-68F34DEA7B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09-4669-8FAA-F5BB1AB338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718.49</c:v>
                </c:pt>
              </c:numCache>
            </c:numRef>
          </c:val>
          <c:smooth val="0"/>
          <c:extLst>
            <c:ext xmlns:c16="http://schemas.microsoft.com/office/drawing/2014/chart" uri="{C3380CC4-5D6E-409C-BE32-E72D297353CC}">
              <c16:uniqueId val="{00000001-D409-4669-8FAA-F5BB1AB338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50.98</c:v>
                </c:pt>
                <c:pt idx="2">
                  <c:v>49.97</c:v>
                </c:pt>
                <c:pt idx="3">
                  <c:v>48.2</c:v>
                </c:pt>
                <c:pt idx="4">
                  <c:v>43.36</c:v>
                </c:pt>
              </c:numCache>
            </c:numRef>
          </c:val>
          <c:extLst>
            <c:ext xmlns:c16="http://schemas.microsoft.com/office/drawing/2014/chart" uri="{C3380CC4-5D6E-409C-BE32-E72D297353CC}">
              <c16:uniqueId val="{00000000-68D6-454B-A800-D945861D87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61.82</c:v>
                </c:pt>
              </c:numCache>
            </c:numRef>
          </c:val>
          <c:smooth val="0"/>
          <c:extLst>
            <c:ext xmlns:c16="http://schemas.microsoft.com/office/drawing/2014/chart" uri="{C3380CC4-5D6E-409C-BE32-E72D297353CC}">
              <c16:uniqueId val="{00000001-68D6-454B-A800-D945861D87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216</c:v>
                </c:pt>
                <c:pt idx="2">
                  <c:v>222.71</c:v>
                </c:pt>
                <c:pt idx="3">
                  <c:v>231.36</c:v>
                </c:pt>
                <c:pt idx="4">
                  <c:v>257.29000000000002</c:v>
                </c:pt>
              </c:numCache>
            </c:numRef>
          </c:val>
          <c:extLst>
            <c:ext xmlns:c16="http://schemas.microsoft.com/office/drawing/2014/chart" uri="{C3380CC4-5D6E-409C-BE32-E72D297353CC}">
              <c16:uniqueId val="{00000000-957B-4B82-9D1E-9FF68E17A4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246.9</c:v>
                </c:pt>
              </c:numCache>
            </c:numRef>
          </c:val>
          <c:smooth val="0"/>
          <c:extLst>
            <c:ext xmlns:c16="http://schemas.microsoft.com/office/drawing/2014/chart" uri="{C3380CC4-5D6E-409C-BE32-E72D297353CC}">
              <c16:uniqueId val="{00000001-957B-4B82-9D1E-9FF68E17A4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167277</v>
      </c>
      <c r="AM8" s="45"/>
      <c r="AN8" s="45"/>
      <c r="AO8" s="45"/>
      <c r="AP8" s="45"/>
      <c r="AQ8" s="45"/>
      <c r="AR8" s="45"/>
      <c r="AS8" s="45"/>
      <c r="AT8" s="46">
        <f>データ!T6</f>
        <v>171.75</v>
      </c>
      <c r="AU8" s="46"/>
      <c r="AV8" s="46"/>
      <c r="AW8" s="46"/>
      <c r="AX8" s="46"/>
      <c r="AY8" s="46"/>
      <c r="AZ8" s="46"/>
      <c r="BA8" s="46"/>
      <c r="BB8" s="46">
        <f>データ!U6</f>
        <v>973.96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64.69</v>
      </c>
      <c r="J10" s="46"/>
      <c r="K10" s="46"/>
      <c r="L10" s="46"/>
      <c r="M10" s="46"/>
      <c r="N10" s="46"/>
      <c r="O10" s="46"/>
      <c r="P10" s="46">
        <f>データ!P6</f>
        <v>7.66</v>
      </c>
      <c r="Q10" s="46"/>
      <c r="R10" s="46"/>
      <c r="S10" s="46"/>
      <c r="T10" s="46"/>
      <c r="U10" s="46"/>
      <c r="V10" s="46"/>
      <c r="W10" s="46">
        <f>データ!Q6</f>
        <v>55.46</v>
      </c>
      <c r="X10" s="46"/>
      <c r="Y10" s="46"/>
      <c r="Z10" s="46"/>
      <c r="AA10" s="46"/>
      <c r="AB10" s="46"/>
      <c r="AC10" s="46"/>
      <c r="AD10" s="45">
        <f>データ!R6</f>
        <v>2299</v>
      </c>
      <c r="AE10" s="45"/>
      <c r="AF10" s="45"/>
      <c r="AG10" s="45"/>
      <c r="AH10" s="45"/>
      <c r="AI10" s="45"/>
      <c r="AJ10" s="45"/>
      <c r="AK10" s="2"/>
      <c r="AL10" s="45">
        <f>データ!V6</f>
        <v>12794</v>
      </c>
      <c r="AM10" s="45"/>
      <c r="AN10" s="45"/>
      <c r="AO10" s="45"/>
      <c r="AP10" s="45"/>
      <c r="AQ10" s="45"/>
      <c r="AR10" s="45"/>
      <c r="AS10" s="45"/>
      <c r="AT10" s="46">
        <f>データ!W6</f>
        <v>6.44</v>
      </c>
      <c r="AU10" s="46"/>
      <c r="AV10" s="46"/>
      <c r="AW10" s="46"/>
      <c r="AX10" s="46"/>
      <c r="AY10" s="46"/>
      <c r="AZ10" s="46"/>
      <c r="BA10" s="46"/>
      <c r="BB10" s="46">
        <f>データ!X6</f>
        <v>1986.65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C6cbziq6lP1l7nRLaL+fFpzefi40NmF5OWkidrzv805hEyazBmjDBy75mxssmjEkciq4bHxwJf0O9uXeW4WOg==" saltValue="jFfknIXx4d3rWki2Hgmh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92088</v>
      </c>
      <c r="D6" s="19">
        <f t="shared" si="3"/>
        <v>46</v>
      </c>
      <c r="E6" s="19">
        <f t="shared" si="3"/>
        <v>17</v>
      </c>
      <c r="F6" s="19">
        <f t="shared" si="3"/>
        <v>5</v>
      </c>
      <c r="G6" s="19">
        <f t="shared" si="3"/>
        <v>0</v>
      </c>
      <c r="H6" s="19" t="str">
        <f t="shared" si="3"/>
        <v>栃木県　小山市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64.69</v>
      </c>
      <c r="P6" s="20">
        <f t="shared" si="3"/>
        <v>7.66</v>
      </c>
      <c r="Q6" s="20">
        <f t="shared" si="3"/>
        <v>55.46</v>
      </c>
      <c r="R6" s="20">
        <f t="shared" si="3"/>
        <v>2299</v>
      </c>
      <c r="S6" s="20">
        <f t="shared" si="3"/>
        <v>167277</v>
      </c>
      <c r="T6" s="20">
        <f t="shared" si="3"/>
        <v>171.75</v>
      </c>
      <c r="U6" s="20">
        <f t="shared" si="3"/>
        <v>973.96</v>
      </c>
      <c r="V6" s="20">
        <f t="shared" si="3"/>
        <v>12794</v>
      </c>
      <c r="W6" s="20">
        <f t="shared" si="3"/>
        <v>6.44</v>
      </c>
      <c r="X6" s="20">
        <f t="shared" si="3"/>
        <v>1986.65</v>
      </c>
      <c r="Y6" s="21" t="str">
        <f>IF(Y7="",NA(),Y7)</f>
        <v>-</v>
      </c>
      <c r="Z6" s="21">
        <f t="shared" ref="Z6:AH6" si="4">IF(Z7="",NA(),Z7)</f>
        <v>101.24</v>
      </c>
      <c r="AA6" s="21">
        <f t="shared" si="4"/>
        <v>100.01</v>
      </c>
      <c r="AB6" s="21">
        <f t="shared" si="4"/>
        <v>100.18</v>
      </c>
      <c r="AC6" s="21">
        <f t="shared" si="4"/>
        <v>100.18</v>
      </c>
      <c r="AD6" s="21" t="str">
        <f t="shared" si="4"/>
        <v>-</v>
      </c>
      <c r="AE6" s="21">
        <f t="shared" si="4"/>
        <v>103.6</v>
      </c>
      <c r="AF6" s="21">
        <f t="shared" si="4"/>
        <v>106.37</v>
      </c>
      <c r="AG6" s="21">
        <f t="shared" si="4"/>
        <v>106.07</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124.8</v>
      </c>
      <c r="AT6" s="20" t="str">
        <f>IF(AT7="","",IF(AT7="-","【-】","【"&amp;SUBSTITUTE(TEXT(AT7,"#,##0.00"),"-","△")&amp;"】"))</f>
        <v>【133.62】</v>
      </c>
      <c r="AU6" s="21" t="str">
        <f>IF(AU7="",NA(),AU7)</f>
        <v>-</v>
      </c>
      <c r="AV6" s="21">
        <f t="shared" ref="AV6:BD6" si="6">IF(AV7="",NA(),AV7)</f>
        <v>14.49</v>
      </c>
      <c r="AW6" s="21">
        <f t="shared" si="6"/>
        <v>13.82</v>
      </c>
      <c r="AX6" s="21">
        <f t="shared" si="6"/>
        <v>29.32</v>
      </c>
      <c r="AY6" s="21">
        <f t="shared" si="6"/>
        <v>38.21</v>
      </c>
      <c r="AZ6" s="21" t="str">
        <f t="shared" si="6"/>
        <v>-</v>
      </c>
      <c r="BA6" s="21">
        <f t="shared" si="6"/>
        <v>26.99</v>
      </c>
      <c r="BB6" s="21">
        <f t="shared" si="6"/>
        <v>29.13</v>
      </c>
      <c r="BC6" s="21">
        <f t="shared" si="6"/>
        <v>35.69</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826.83</v>
      </c>
      <c r="BM6" s="21">
        <f t="shared" si="7"/>
        <v>867.83</v>
      </c>
      <c r="BN6" s="21">
        <f t="shared" si="7"/>
        <v>791.76</v>
      </c>
      <c r="BO6" s="21">
        <f t="shared" si="7"/>
        <v>718.49</v>
      </c>
      <c r="BP6" s="20" t="str">
        <f>IF(BP7="","",IF(BP7="-","【-】","【"&amp;SUBSTITUTE(TEXT(BP7,"#,##0.00"),"-","△")&amp;"】"))</f>
        <v>【809.19】</v>
      </c>
      <c r="BQ6" s="21" t="str">
        <f>IF(BQ7="",NA(),BQ7)</f>
        <v>-</v>
      </c>
      <c r="BR6" s="21">
        <f t="shared" ref="BR6:BZ6" si="8">IF(BR7="",NA(),BR7)</f>
        <v>50.98</v>
      </c>
      <c r="BS6" s="21">
        <f t="shared" si="8"/>
        <v>49.97</v>
      </c>
      <c r="BT6" s="21">
        <f t="shared" si="8"/>
        <v>48.2</v>
      </c>
      <c r="BU6" s="21">
        <f t="shared" si="8"/>
        <v>43.36</v>
      </c>
      <c r="BV6" s="21" t="str">
        <f t="shared" si="8"/>
        <v>-</v>
      </c>
      <c r="BW6" s="21">
        <f t="shared" si="8"/>
        <v>57.31</v>
      </c>
      <c r="BX6" s="21">
        <f t="shared" si="8"/>
        <v>57.08</v>
      </c>
      <c r="BY6" s="21">
        <f t="shared" si="8"/>
        <v>56.26</v>
      </c>
      <c r="BZ6" s="21">
        <f t="shared" si="8"/>
        <v>61.82</v>
      </c>
      <c r="CA6" s="20" t="str">
        <f>IF(CA7="","",IF(CA7="-","【-】","【"&amp;SUBSTITUTE(TEXT(CA7,"#,##0.00"),"-","△")&amp;"】"))</f>
        <v>【57.02】</v>
      </c>
      <c r="CB6" s="21" t="str">
        <f>IF(CB7="",NA(),CB7)</f>
        <v>-</v>
      </c>
      <c r="CC6" s="21">
        <f t="shared" ref="CC6:CK6" si="9">IF(CC7="",NA(),CC7)</f>
        <v>216</v>
      </c>
      <c r="CD6" s="21">
        <f t="shared" si="9"/>
        <v>222.71</v>
      </c>
      <c r="CE6" s="21">
        <f t="shared" si="9"/>
        <v>231.36</v>
      </c>
      <c r="CF6" s="21">
        <f t="shared" si="9"/>
        <v>257.29000000000002</v>
      </c>
      <c r="CG6" s="21" t="str">
        <f t="shared" si="9"/>
        <v>-</v>
      </c>
      <c r="CH6" s="21">
        <f t="shared" si="9"/>
        <v>273.52</v>
      </c>
      <c r="CI6" s="21">
        <f t="shared" si="9"/>
        <v>274.99</v>
      </c>
      <c r="CJ6" s="21">
        <f t="shared" si="9"/>
        <v>282.08999999999997</v>
      </c>
      <c r="CK6" s="21">
        <f t="shared" si="9"/>
        <v>246.9</v>
      </c>
      <c r="CL6" s="20" t="str">
        <f>IF(CL7="","",IF(CL7="-","【-】","【"&amp;SUBSTITUTE(TEXT(CL7,"#,##0.00"),"-","△")&amp;"】"))</f>
        <v>【273.68】</v>
      </c>
      <c r="CM6" s="21" t="str">
        <f>IF(CM7="",NA(),CM7)</f>
        <v>-</v>
      </c>
      <c r="CN6" s="21">
        <f t="shared" ref="CN6:CV6" si="10">IF(CN7="",NA(),CN7)</f>
        <v>80.75</v>
      </c>
      <c r="CO6" s="21">
        <f t="shared" si="10"/>
        <v>80.239999999999995</v>
      </c>
      <c r="CP6" s="21">
        <f t="shared" si="10"/>
        <v>80.239999999999995</v>
      </c>
      <c r="CQ6" s="21">
        <f t="shared" si="10"/>
        <v>78.23</v>
      </c>
      <c r="CR6" s="21" t="str">
        <f t="shared" si="10"/>
        <v>-</v>
      </c>
      <c r="CS6" s="21">
        <f t="shared" si="10"/>
        <v>50.14</v>
      </c>
      <c r="CT6" s="21">
        <f t="shared" si="10"/>
        <v>54.83</v>
      </c>
      <c r="CU6" s="21">
        <f t="shared" si="10"/>
        <v>66.53</v>
      </c>
      <c r="CV6" s="21">
        <f t="shared" si="10"/>
        <v>52.9</v>
      </c>
      <c r="CW6" s="20" t="str">
        <f>IF(CW7="","",IF(CW7="-","【-】","【"&amp;SUBSTITUTE(TEXT(CW7,"#,##0.00"),"-","△")&amp;"】"))</f>
        <v>【52.55】</v>
      </c>
      <c r="CX6" s="21" t="str">
        <f>IF(CX7="",NA(),CX7)</f>
        <v>-</v>
      </c>
      <c r="CY6" s="21">
        <f t="shared" ref="CY6:DG6" si="11">IF(CY7="",NA(),CY7)</f>
        <v>85.96</v>
      </c>
      <c r="CZ6" s="21">
        <f t="shared" si="11"/>
        <v>85.52</v>
      </c>
      <c r="DA6" s="21">
        <f t="shared" si="11"/>
        <v>85.26</v>
      </c>
      <c r="DB6" s="21">
        <f t="shared" si="11"/>
        <v>85.78</v>
      </c>
      <c r="DC6" s="21" t="str">
        <f t="shared" si="11"/>
        <v>-</v>
      </c>
      <c r="DD6" s="21">
        <f t="shared" si="11"/>
        <v>84.98</v>
      </c>
      <c r="DE6" s="21">
        <f t="shared" si="11"/>
        <v>84.7</v>
      </c>
      <c r="DF6" s="21">
        <f t="shared" si="11"/>
        <v>84.67</v>
      </c>
      <c r="DG6" s="21">
        <f t="shared" si="11"/>
        <v>90.3</v>
      </c>
      <c r="DH6" s="20" t="str">
        <f>IF(DH7="","",IF(DH7="-","【-】","【"&amp;SUBSTITUTE(TEXT(DH7,"#,##0.00"),"-","△")&amp;"】"))</f>
        <v>【87.30】</v>
      </c>
      <c r="DI6" s="21" t="str">
        <f>IF(DI7="",NA(),DI7)</f>
        <v>-</v>
      </c>
      <c r="DJ6" s="21">
        <f t="shared" ref="DJ6:DR6" si="12">IF(DJ7="",NA(),DJ7)</f>
        <v>3.54</v>
      </c>
      <c r="DK6" s="21">
        <f t="shared" si="12"/>
        <v>6.74</v>
      </c>
      <c r="DL6" s="21">
        <f t="shared" si="12"/>
        <v>9.85</v>
      </c>
      <c r="DM6" s="21">
        <f t="shared" si="12"/>
        <v>12.97</v>
      </c>
      <c r="DN6" s="21" t="str">
        <f t="shared" si="12"/>
        <v>-</v>
      </c>
      <c r="DO6" s="21">
        <f t="shared" si="12"/>
        <v>23.06</v>
      </c>
      <c r="DP6" s="21">
        <f t="shared" si="12"/>
        <v>20.34</v>
      </c>
      <c r="DQ6" s="21">
        <f t="shared" si="12"/>
        <v>21.85</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0.01</v>
      </c>
      <c r="EO6" s="20" t="str">
        <f>IF(EO7="","",IF(EO7="-","【-】","【"&amp;SUBSTITUTE(TEXT(EO7,"#,##0.00"),"-","△")&amp;"】"))</f>
        <v>【0.02】</v>
      </c>
    </row>
    <row r="7" spans="1:148" s="22" customFormat="1" x14ac:dyDescent="0.2">
      <c r="A7" s="14"/>
      <c r="B7" s="23">
        <v>2022</v>
      </c>
      <c r="C7" s="23">
        <v>92088</v>
      </c>
      <c r="D7" s="23">
        <v>46</v>
      </c>
      <c r="E7" s="23">
        <v>17</v>
      </c>
      <c r="F7" s="23">
        <v>5</v>
      </c>
      <c r="G7" s="23">
        <v>0</v>
      </c>
      <c r="H7" s="23" t="s">
        <v>96</v>
      </c>
      <c r="I7" s="23" t="s">
        <v>97</v>
      </c>
      <c r="J7" s="23" t="s">
        <v>98</v>
      </c>
      <c r="K7" s="23" t="s">
        <v>99</v>
      </c>
      <c r="L7" s="23" t="s">
        <v>100</v>
      </c>
      <c r="M7" s="23" t="s">
        <v>101</v>
      </c>
      <c r="N7" s="24" t="s">
        <v>102</v>
      </c>
      <c r="O7" s="24">
        <v>64.69</v>
      </c>
      <c r="P7" s="24">
        <v>7.66</v>
      </c>
      <c r="Q7" s="24">
        <v>55.46</v>
      </c>
      <c r="R7" s="24">
        <v>2299</v>
      </c>
      <c r="S7" s="24">
        <v>167277</v>
      </c>
      <c r="T7" s="24">
        <v>171.75</v>
      </c>
      <c r="U7" s="24">
        <v>973.96</v>
      </c>
      <c r="V7" s="24">
        <v>12794</v>
      </c>
      <c r="W7" s="24">
        <v>6.44</v>
      </c>
      <c r="X7" s="24">
        <v>1986.65</v>
      </c>
      <c r="Y7" s="24" t="s">
        <v>102</v>
      </c>
      <c r="Z7" s="24">
        <v>101.24</v>
      </c>
      <c r="AA7" s="24">
        <v>100.01</v>
      </c>
      <c r="AB7" s="24">
        <v>100.18</v>
      </c>
      <c r="AC7" s="24">
        <v>100.18</v>
      </c>
      <c r="AD7" s="24" t="s">
        <v>102</v>
      </c>
      <c r="AE7" s="24">
        <v>103.6</v>
      </c>
      <c r="AF7" s="24">
        <v>106.37</v>
      </c>
      <c r="AG7" s="24">
        <v>106.07</v>
      </c>
      <c r="AH7" s="24">
        <v>101.91</v>
      </c>
      <c r="AI7" s="24">
        <v>103.61</v>
      </c>
      <c r="AJ7" s="24" t="s">
        <v>102</v>
      </c>
      <c r="AK7" s="24">
        <v>0</v>
      </c>
      <c r="AL7" s="24">
        <v>0</v>
      </c>
      <c r="AM7" s="24">
        <v>0</v>
      </c>
      <c r="AN7" s="24">
        <v>0</v>
      </c>
      <c r="AO7" s="24" t="s">
        <v>102</v>
      </c>
      <c r="AP7" s="24">
        <v>193.99</v>
      </c>
      <c r="AQ7" s="24">
        <v>139.02000000000001</v>
      </c>
      <c r="AR7" s="24">
        <v>132.04</v>
      </c>
      <c r="AS7" s="24">
        <v>124.8</v>
      </c>
      <c r="AT7" s="24">
        <v>133.62</v>
      </c>
      <c r="AU7" s="24" t="s">
        <v>102</v>
      </c>
      <c r="AV7" s="24">
        <v>14.49</v>
      </c>
      <c r="AW7" s="24">
        <v>13.82</v>
      </c>
      <c r="AX7" s="24">
        <v>29.32</v>
      </c>
      <c r="AY7" s="24">
        <v>38.21</v>
      </c>
      <c r="AZ7" s="24" t="s">
        <v>102</v>
      </c>
      <c r="BA7" s="24">
        <v>26.99</v>
      </c>
      <c r="BB7" s="24">
        <v>29.13</v>
      </c>
      <c r="BC7" s="24">
        <v>35.69</v>
      </c>
      <c r="BD7" s="24">
        <v>35.42</v>
      </c>
      <c r="BE7" s="24">
        <v>36.94</v>
      </c>
      <c r="BF7" s="24" t="s">
        <v>102</v>
      </c>
      <c r="BG7" s="24">
        <v>0</v>
      </c>
      <c r="BH7" s="24">
        <v>0</v>
      </c>
      <c r="BI7" s="24">
        <v>0</v>
      </c>
      <c r="BJ7" s="24">
        <v>0</v>
      </c>
      <c r="BK7" s="24" t="s">
        <v>102</v>
      </c>
      <c r="BL7" s="24">
        <v>826.83</v>
      </c>
      <c r="BM7" s="24">
        <v>867.83</v>
      </c>
      <c r="BN7" s="24">
        <v>791.76</v>
      </c>
      <c r="BO7" s="24">
        <v>718.49</v>
      </c>
      <c r="BP7" s="24">
        <v>809.19</v>
      </c>
      <c r="BQ7" s="24" t="s">
        <v>102</v>
      </c>
      <c r="BR7" s="24">
        <v>50.98</v>
      </c>
      <c r="BS7" s="24">
        <v>49.97</v>
      </c>
      <c r="BT7" s="24">
        <v>48.2</v>
      </c>
      <c r="BU7" s="24">
        <v>43.36</v>
      </c>
      <c r="BV7" s="24" t="s">
        <v>102</v>
      </c>
      <c r="BW7" s="24">
        <v>57.31</v>
      </c>
      <c r="BX7" s="24">
        <v>57.08</v>
      </c>
      <c r="BY7" s="24">
        <v>56.26</v>
      </c>
      <c r="BZ7" s="24">
        <v>61.82</v>
      </c>
      <c r="CA7" s="24">
        <v>57.02</v>
      </c>
      <c r="CB7" s="24" t="s">
        <v>102</v>
      </c>
      <c r="CC7" s="24">
        <v>216</v>
      </c>
      <c r="CD7" s="24">
        <v>222.71</v>
      </c>
      <c r="CE7" s="24">
        <v>231.36</v>
      </c>
      <c r="CF7" s="24">
        <v>257.29000000000002</v>
      </c>
      <c r="CG7" s="24" t="s">
        <v>102</v>
      </c>
      <c r="CH7" s="24">
        <v>273.52</v>
      </c>
      <c r="CI7" s="24">
        <v>274.99</v>
      </c>
      <c r="CJ7" s="24">
        <v>282.08999999999997</v>
      </c>
      <c r="CK7" s="24">
        <v>246.9</v>
      </c>
      <c r="CL7" s="24">
        <v>273.68</v>
      </c>
      <c r="CM7" s="24" t="s">
        <v>102</v>
      </c>
      <c r="CN7" s="24">
        <v>80.75</v>
      </c>
      <c r="CO7" s="24">
        <v>80.239999999999995</v>
      </c>
      <c r="CP7" s="24">
        <v>80.239999999999995</v>
      </c>
      <c r="CQ7" s="24">
        <v>78.23</v>
      </c>
      <c r="CR7" s="24" t="s">
        <v>102</v>
      </c>
      <c r="CS7" s="24">
        <v>50.14</v>
      </c>
      <c r="CT7" s="24">
        <v>54.83</v>
      </c>
      <c r="CU7" s="24">
        <v>66.53</v>
      </c>
      <c r="CV7" s="24">
        <v>52.9</v>
      </c>
      <c r="CW7" s="24">
        <v>52.55</v>
      </c>
      <c r="CX7" s="24" t="s">
        <v>102</v>
      </c>
      <c r="CY7" s="24">
        <v>85.96</v>
      </c>
      <c r="CZ7" s="24">
        <v>85.52</v>
      </c>
      <c r="DA7" s="24">
        <v>85.26</v>
      </c>
      <c r="DB7" s="24">
        <v>85.78</v>
      </c>
      <c r="DC7" s="24" t="s">
        <v>102</v>
      </c>
      <c r="DD7" s="24">
        <v>84.98</v>
      </c>
      <c r="DE7" s="24">
        <v>84.7</v>
      </c>
      <c r="DF7" s="24">
        <v>84.67</v>
      </c>
      <c r="DG7" s="24">
        <v>90.3</v>
      </c>
      <c r="DH7" s="24">
        <v>87.3</v>
      </c>
      <c r="DI7" s="24" t="s">
        <v>102</v>
      </c>
      <c r="DJ7" s="24">
        <v>3.54</v>
      </c>
      <c r="DK7" s="24">
        <v>6.74</v>
      </c>
      <c r="DL7" s="24">
        <v>9.85</v>
      </c>
      <c r="DM7" s="24">
        <v>12.97</v>
      </c>
      <c r="DN7" s="24" t="s">
        <v>102</v>
      </c>
      <c r="DO7" s="24">
        <v>23.06</v>
      </c>
      <c r="DP7" s="24">
        <v>20.34</v>
      </c>
      <c r="DQ7" s="24">
        <v>21.85</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2024-02-26T23:57:03Z</cp:lastPrinted>
  <dcterms:created xsi:type="dcterms:W3CDTF">2023-12-12T01:00:47Z</dcterms:created>
  <dcterms:modified xsi:type="dcterms:W3CDTF">2024-03-04T07:32:26Z</dcterms:modified>
  <cp:category/>
</cp:coreProperties>
</file>