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保育みらい担当\☆01もみじ・出井・中久喜保育所【R5.12～】\○民営化関係（事業者選定～補助金申請）\240529 選定委員会①\募集要項\様式集\"/>
    </mc:Choice>
  </mc:AlternateContent>
  <bookViews>
    <workbookView xWindow="-15" yWindow="3135" windowWidth="15480" windowHeight="3180" activeTab="1"/>
  </bookViews>
  <sheets>
    <sheet name="（様式４－１）機構借入金償還表" sheetId="1" r:id="rId1"/>
    <sheet name="（様式４－２）民間金融機関用" sheetId="4" r:id="rId2"/>
  </sheets>
  <definedNames>
    <definedName name="_xlnm.Print_Area" localSheetId="0">'（様式４－１）機構借入金償還表'!$A$1:$J$37</definedName>
    <definedName name="_xlnm.Print_Area" localSheetId="1">'（様式４－２）民間金融機関用'!$A$1:$I$40</definedName>
  </definedNames>
  <calcPr calcId="162913"/>
</workbook>
</file>

<file path=xl/calcChain.xml><?xml version="1.0" encoding="utf-8"?>
<calcChain xmlns="http://schemas.openxmlformats.org/spreadsheetml/2006/main">
  <c r="D9" i="1" l="1"/>
  <c r="B9" i="1"/>
  <c r="D10" i="1"/>
  <c r="B10" i="1"/>
  <c r="E10" i="1" s="1"/>
  <c r="A10" i="1" s="1"/>
  <c r="E9" i="1"/>
  <c r="C9" i="1"/>
  <c r="C10" i="1"/>
  <c r="C11" i="1" l="1"/>
  <c r="A9" i="1"/>
  <c r="D11" i="1"/>
  <c r="B11" i="1"/>
  <c r="E11" i="1" l="1"/>
  <c r="C12" i="1"/>
  <c r="B12" i="1"/>
  <c r="D12" i="1"/>
  <c r="C13" i="1" l="1"/>
  <c r="E12" i="1"/>
  <c r="A12" i="1" s="1"/>
  <c r="D13" i="1"/>
  <c r="A11" i="1"/>
  <c r="B13" i="1"/>
  <c r="C14" i="1"/>
  <c r="E13" i="1" l="1"/>
  <c r="D14" i="1"/>
  <c r="B14" i="1"/>
  <c r="C15" i="1"/>
  <c r="A13" i="1" l="1"/>
  <c r="C16" i="1"/>
  <c r="E14" i="1"/>
  <c r="A14" i="1" s="1"/>
  <c r="B15" i="1"/>
  <c r="D16" i="1"/>
  <c r="B16" i="1"/>
  <c r="D15" i="1"/>
  <c r="C17" i="1" l="1"/>
  <c r="E16" i="1"/>
  <c r="A16" i="1" s="1"/>
  <c r="B17" i="1"/>
  <c r="B18" i="1"/>
  <c r="D17" i="1"/>
  <c r="E15" i="1"/>
  <c r="D19" i="1" l="1"/>
  <c r="E17" i="1"/>
  <c r="A17" i="1" s="1"/>
  <c r="D18" i="1"/>
  <c r="E18" i="1" s="1"/>
  <c r="A18" i="1" s="1"/>
  <c r="A15" i="1"/>
  <c r="C18" i="1"/>
  <c r="C19" i="1" s="1"/>
  <c r="C20" i="1" s="1"/>
  <c r="C21" i="1" s="1"/>
  <c r="C22" i="1" s="1"/>
  <c r="C23" i="1" s="1"/>
  <c r="C24" i="1" s="1"/>
  <c r="C25" i="1" s="1"/>
  <c r="B19" i="1"/>
  <c r="E19" i="1" s="1"/>
  <c r="A19" i="1" s="1"/>
  <c r="C26" i="1" l="1"/>
  <c r="C27" i="1" s="1"/>
  <c r="C28" i="1" s="1"/>
  <c r="D20" i="1"/>
  <c r="B20" i="1"/>
  <c r="C29" i="1" l="1"/>
  <c r="E20" i="1"/>
  <c r="A20" i="1" s="1"/>
  <c r="B21" i="1"/>
  <c r="D21" i="1"/>
  <c r="E21" i="1" l="1"/>
  <c r="A21" i="1" s="1"/>
  <c r="D22" i="1"/>
  <c r="B22" i="1"/>
  <c r="E22" i="1" l="1"/>
  <c r="A22" i="1" s="1"/>
  <c r="B23" i="1"/>
  <c r="D23" i="1"/>
  <c r="E23" i="1" l="1"/>
  <c r="A23" i="1" s="1"/>
  <c r="B24" i="1"/>
  <c r="D24" i="1"/>
  <c r="E24" i="1" l="1"/>
  <c r="A24" i="1" s="1"/>
  <c r="B25" i="1"/>
  <c r="D25" i="1"/>
  <c r="E25" i="1" l="1"/>
  <c r="A25" i="1" s="1"/>
  <c r="D26" i="1"/>
  <c r="B26" i="1"/>
  <c r="E26" i="1" l="1"/>
  <c r="A26" i="1" s="1"/>
  <c r="B27" i="1"/>
  <c r="D27" i="1"/>
  <c r="E27" i="1" l="1"/>
  <c r="A27" i="1" s="1"/>
  <c r="D28" i="1"/>
  <c r="B28" i="1"/>
  <c r="E31" i="1" l="1"/>
  <c r="D29" i="1"/>
  <c r="E28" i="1"/>
  <c r="B29" i="1"/>
  <c r="E30" i="1"/>
  <c r="A28" i="1" l="1"/>
  <c r="E29" i="1"/>
</calcChain>
</file>

<file path=xl/sharedStrings.xml><?xml version="1.0" encoding="utf-8"?>
<sst xmlns="http://schemas.openxmlformats.org/spreadsheetml/2006/main" count="36" uniqueCount="27">
  <si>
    <t>償還年次</t>
  </si>
  <si>
    <t>償　　還　　額</t>
  </si>
  <si>
    <t>元　　金</t>
  </si>
  <si>
    <t>合　計</t>
  </si>
  <si>
    <t>合計</t>
  </si>
  <si>
    <t>償還財源充当内訳</t>
  </si>
  <si>
    <t>元　金</t>
  </si>
  <si>
    <t>(金額単位：千円)</t>
    <rPh sb="1" eb="3">
      <t>キンガク</t>
    </rPh>
    <rPh sb="3" eb="5">
      <t>タンイ</t>
    </rPh>
    <rPh sb="6" eb="8">
      <t>センエン</t>
    </rPh>
    <phoneticPr fontId="2"/>
  </si>
  <si>
    <t>左に対する財源別充当額
（贈与者別・財源別に記入してください。）</t>
    <rPh sb="13" eb="16">
      <t>ゾウヨシャ</t>
    </rPh>
    <phoneticPr fontId="2"/>
  </si>
  <si>
    <t>借入条件：</t>
    <rPh sb="0" eb="2">
      <t>カリイレ</t>
    </rPh>
    <rPh sb="2" eb="4">
      <t>ジョウケン</t>
    </rPh>
    <phoneticPr fontId="2"/>
  </si>
  <si>
    <t>償還期間</t>
    <rPh sb="0" eb="2">
      <t>ショウカン</t>
    </rPh>
    <rPh sb="2" eb="4">
      <t>キカン</t>
    </rPh>
    <phoneticPr fontId="2"/>
  </si>
  <si>
    <t>年</t>
    <rPh sb="0" eb="1">
      <t>ネン</t>
    </rPh>
    <phoneticPr fontId="2"/>
  </si>
  <si>
    <t>据置</t>
    <rPh sb="0" eb="2">
      <t>スエオキ</t>
    </rPh>
    <phoneticPr fontId="2"/>
  </si>
  <si>
    <t>予定利率</t>
    <rPh sb="0" eb="2">
      <t>ヨテイ</t>
    </rPh>
    <rPh sb="2" eb="4">
      <t>リリツ</t>
    </rPh>
    <phoneticPr fontId="2"/>
  </si>
  <si>
    <t>％</t>
    <phoneticPr fontId="2"/>
  </si>
  <si>
    <t>うち無利子分の再掲</t>
    <rPh sb="2" eb="5">
      <t>ムリシ</t>
    </rPh>
    <rPh sb="5" eb="6">
      <t>ブン</t>
    </rPh>
    <rPh sb="7" eb="9">
      <t>サイケイ</t>
    </rPh>
    <phoneticPr fontId="2"/>
  </si>
  <si>
    <t>千円未満は四捨五入</t>
    <phoneticPr fontId="2"/>
  </si>
  <si>
    <t>平年分は万円単位に整理し端数は初年度に計上</t>
    <rPh sb="0" eb="2">
      <t>ヘイネン</t>
    </rPh>
    <rPh sb="2" eb="3">
      <t>ブン</t>
    </rPh>
    <rPh sb="4" eb="6">
      <t>マンエン</t>
    </rPh>
    <rPh sb="6" eb="8">
      <t>タンイ</t>
    </rPh>
    <rPh sb="9" eb="11">
      <t>セイリ</t>
    </rPh>
    <phoneticPr fontId="2"/>
  </si>
  <si>
    <t>償還
年次</t>
    <phoneticPr fontId="2"/>
  </si>
  <si>
    <t>借入先名：</t>
    <rPh sb="0" eb="2">
      <t>カリイレ</t>
    </rPh>
    <rPh sb="2" eb="3">
      <t>サキ</t>
    </rPh>
    <rPh sb="3" eb="4">
      <t>メイ</t>
    </rPh>
    <phoneticPr fontId="2"/>
  </si>
  <si>
    <t>借入金償還計画表(独立行政法人福祉医療機構)</t>
    <rPh sb="0" eb="2">
      <t>カリイレ</t>
    </rPh>
    <rPh sb="9" eb="11">
      <t>ドクリツ</t>
    </rPh>
    <rPh sb="11" eb="13">
      <t>ギョウセイ</t>
    </rPh>
    <rPh sb="13" eb="15">
      <t>ホウジン</t>
    </rPh>
    <rPh sb="15" eb="17">
      <t>フクシ</t>
    </rPh>
    <rPh sb="17" eb="19">
      <t>イリョウ</t>
    </rPh>
    <rPh sb="19" eb="21">
      <t>キコウ</t>
    </rPh>
    <phoneticPr fontId="2"/>
  </si>
  <si>
    <t>借入金償還計画表（銀行等借入金用）</t>
    <rPh sb="0" eb="2">
      <t>カリイレ</t>
    </rPh>
    <rPh sb="9" eb="12">
      <t>ギンコウトウ</t>
    </rPh>
    <rPh sb="12" eb="14">
      <t>カリイレ</t>
    </rPh>
    <rPh sb="14" eb="15">
      <t>キン</t>
    </rPh>
    <rPh sb="15" eb="16">
      <t>ヨウ</t>
    </rPh>
    <phoneticPr fontId="2"/>
  </si>
  <si>
    <t>　※　民間金融機関から借入を行う場合，融資の確約書や覚書等があればその写しを添付すること。</t>
    <rPh sb="3" eb="5">
      <t>ミンカン</t>
    </rPh>
    <rPh sb="5" eb="7">
      <t>キンユウ</t>
    </rPh>
    <rPh sb="7" eb="9">
      <t>キカン</t>
    </rPh>
    <rPh sb="38" eb="40">
      <t>テンプ</t>
    </rPh>
    <phoneticPr fontId="2"/>
  </si>
  <si>
    <t>　　　これによることが困難な場合は，金融機関との協議記録（様式任意）を添付すること。</t>
    <rPh sb="11" eb="13">
      <t>コンナン</t>
    </rPh>
    <rPh sb="14" eb="16">
      <t>バアイ</t>
    </rPh>
    <rPh sb="18" eb="20">
      <t>キンユウ</t>
    </rPh>
    <rPh sb="20" eb="22">
      <t>キカン</t>
    </rPh>
    <rPh sb="24" eb="26">
      <t>キョウギ</t>
    </rPh>
    <rPh sb="26" eb="28">
      <t>キロク</t>
    </rPh>
    <rPh sb="29" eb="31">
      <t>ヨウシキ</t>
    </rPh>
    <rPh sb="31" eb="33">
      <t>ニンイ</t>
    </rPh>
    <rPh sb="35" eb="37">
      <t>テンプ</t>
    </rPh>
    <phoneticPr fontId="2"/>
  </si>
  <si>
    <t>利　　子</t>
    <rPh sb="3" eb="4">
      <t>コ</t>
    </rPh>
    <phoneticPr fontId="2"/>
  </si>
  <si>
    <t>利　子</t>
    <rPh sb="2" eb="3">
      <t>コ</t>
    </rPh>
    <phoneticPr fontId="2"/>
  </si>
  <si>
    <t>　※　利子は年１．００％で試算すること。</t>
    <rPh sb="3" eb="5">
      <t>リシ</t>
    </rPh>
    <rPh sb="6" eb="7">
      <t>ネン</t>
    </rPh>
    <rPh sb="13" eb="15">
      <t>シサン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</si>
</sst>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BIZ UD明朝 Medium"/>
      <family val="1"/>
      <charset val="128"/>
    </font>
    <font>
      <sz val="11"/>
      <name val="BIZ UD明朝 Medium"/>
      <family val="1"/>
      <charset val="128"/>
    </font>
    <font>
      <sz val="8"/>
      <name val="BIZ UD明朝 Medium"/>
      <family val="1"/>
      <charset val="128"/>
    </font>
    <font>
      <sz val="10"/>
      <name val="BIZ UD明朝 Medium"/>
      <family val="1"/>
      <charset val="128"/>
    </font>
    <font>
      <b/>
      <sz val="11"/>
      <name val="BIZ UD明朝 Medium"/>
      <family val="1"/>
      <charset val="128"/>
    </font>
    <font>
      <i/>
      <sz val="9"/>
      <name val="BIZ UD明朝 Medium"/>
      <family val="1"/>
      <charset val="128"/>
    </font>
    <font>
      <sz val="9"/>
      <name val="BIZ UD明朝 Medium"/>
      <family val="1"/>
      <charset val="128"/>
    </font>
    <font>
      <b/>
      <sz val="14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 applyProtection="1"/>
    <xf numFmtId="0" fontId="4" fillId="0" borderId="0" xfId="0" applyFont="1" applyBorder="1" applyProtection="1"/>
    <xf numFmtId="38" fontId="5" fillId="0" borderId="0" xfId="1" applyFont="1" applyProtection="1"/>
    <xf numFmtId="0" fontId="5" fillId="0" borderId="0" xfId="0" applyFont="1" applyProtection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6" fillId="0" borderId="7" xfId="0" applyFont="1" applyBorder="1" applyAlignment="1" applyProtection="1">
      <alignment horizontal="center" vertical="top" wrapText="1"/>
    </xf>
    <xf numFmtId="0" fontId="4" fillId="2" borderId="0" xfId="0" applyFont="1" applyFill="1" applyBorder="1" applyProtection="1"/>
    <xf numFmtId="0" fontId="5" fillId="0" borderId="1" xfId="0" applyFont="1" applyBorder="1" applyAlignment="1" applyProtection="1">
      <alignment horizontal="left" vertical="top" wrapText="1"/>
    </xf>
    <xf numFmtId="0" fontId="6" fillId="0" borderId="2" xfId="0" applyFont="1" applyBorder="1" applyAlignment="1" applyProtection="1">
      <alignment horizontal="center" vertical="center" wrapText="1"/>
    </xf>
    <xf numFmtId="38" fontId="5" fillId="0" borderId="2" xfId="1" applyFont="1" applyBorder="1" applyAlignment="1" applyProtection="1">
      <alignment horizontal="right" vertical="center" wrapText="1"/>
    </xf>
    <xf numFmtId="38" fontId="5" fillId="0" borderId="2" xfId="1" applyNumberFormat="1" applyFont="1" applyBorder="1" applyAlignment="1" applyProtection="1">
      <alignment horizontal="right" vertical="center" wrapText="1"/>
    </xf>
    <xf numFmtId="38" fontId="5" fillId="0" borderId="3" xfId="1" applyFont="1" applyBorder="1" applyAlignment="1" applyProtection="1">
      <alignment horizontal="right" vertical="center" wrapText="1"/>
    </xf>
    <xf numFmtId="38" fontId="5" fillId="0" borderId="4" xfId="1" applyFont="1" applyBorder="1" applyAlignment="1" applyProtection="1">
      <alignment horizontal="right" vertical="center" wrapText="1"/>
      <protection locked="0"/>
    </xf>
    <xf numFmtId="38" fontId="5" fillId="0" borderId="2" xfId="1" applyFont="1" applyBorder="1" applyAlignment="1" applyProtection="1">
      <alignment horizontal="right" vertical="center" wrapText="1"/>
      <protection locked="0"/>
    </xf>
    <xf numFmtId="0" fontId="6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38" fontId="9" fillId="0" borderId="1" xfId="1" applyFont="1" applyBorder="1" applyAlignment="1" applyProtection="1">
      <alignment horizontal="right" vertical="center" wrapText="1"/>
      <protection locked="0"/>
    </xf>
    <xf numFmtId="38" fontId="5" fillId="0" borderId="0" xfId="1" applyFont="1" applyAlignment="1" applyProtection="1">
      <alignment vertical="center" shrinkToFit="1"/>
    </xf>
    <xf numFmtId="176" fontId="5" fillId="0" borderId="0" xfId="1" applyNumberFormat="1" applyFont="1" applyAlignment="1" applyProtection="1">
      <alignment vertical="center"/>
    </xf>
    <xf numFmtId="38" fontId="9" fillId="0" borderId="1" xfId="1" applyFont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38" fontId="9" fillId="0" borderId="1" xfId="1" applyFont="1" applyBorder="1" applyAlignment="1" applyProtection="1">
      <alignment horizontal="right" vertical="center" wrapText="1"/>
    </xf>
    <xf numFmtId="38" fontId="9" fillId="0" borderId="5" xfId="1" applyFont="1" applyBorder="1" applyAlignment="1" applyProtection="1">
      <alignment horizontal="right" vertical="center" wrapText="1"/>
    </xf>
    <xf numFmtId="0" fontId="6" fillId="0" borderId="6" xfId="0" applyFont="1" applyBorder="1" applyAlignment="1" applyProtection="1">
      <alignment horizontal="center" vertical="center" wrapText="1"/>
    </xf>
    <xf numFmtId="38" fontId="5" fillId="0" borderId="5" xfId="1" applyFont="1" applyBorder="1" applyAlignment="1" applyProtection="1">
      <alignment horizontal="right" vertical="center" wrapText="1"/>
    </xf>
    <xf numFmtId="38" fontId="5" fillId="0" borderId="1" xfId="1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38" fontId="4" fillId="0" borderId="1" xfId="1" applyFont="1" applyBorder="1" applyAlignment="1" applyProtection="1">
      <alignment vertical="center" wrapText="1"/>
      <protection locked="0"/>
    </xf>
    <xf numFmtId="0" fontId="4" fillId="2" borderId="0" xfId="0" applyFont="1" applyFill="1" applyProtection="1"/>
    <xf numFmtId="0" fontId="4" fillId="0" borderId="0" xfId="0" applyFont="1"/>
    <xf numFmtId="0" fontId="10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38" fontId="5" fillId="0" borderId="2" xfId="1" applyFont="1" applyBorder="1" applyAlignment="1">
      <alignment horizontal="right" vertical="center" wrapText="1"/>
    </xf>
    <xf numFmtId="38" fontId="5" fillId="0" borderId="3" xfId="1" applyFont="1" applyBorder="1" applyAlignment="1">
      <alignment horizontal="right" vertical="center" wrapText="1"/>
    </xf>
    <xf numFmtId="38" fontId="5" fillId="0" borderId="4" xfId="1" applyFont="1" applyBorder="1" applyAlignment="1">
      <alignment horizontal="right" vertical="center" wrapText="1"/>
    </xf>
    <xf numFmtId="38" fontId="9" fillId="0" borderId="1" xfId="1" applyFont="1" applyBorder="1" applyAlignment="1">
      <alignment horizontal="right" vertical="center" wrapText="1"/>
    </xf>
    <xf numFmtId="38" fontId="9" fillId="0" borderId="5" xfId="1" applyFont="1" applyBorder="1" applyAlignment="1">
      <alignment horizontal="right" vertical="center" wrapText="1"/>
    </xf>
    <xf numFmtId="38" fontId="9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8" fontId="9" fillId="0" borderId="1" xfId="1" applyFont="1" applyBorder="1" applyAlignment="1">
      <alignment vertical="center" wrapText="1"/>
    </xf>
    <xf numFmtId="0" fontId="5" fillId="0" borderId="0" xfId="0" applyFont="1"/>
    <xf numFmtId="0" fontId="4" fillId="0" borderId="0" xfId="0" applyFont="1" applyAlignment="1">
      <alignment horizontal="left" indent="4"/>
    </xf>
    <xf numFmtId="0" fontId="3" fillId="0" borderId="0" xfId="0" applyFont="1" applyAlignment="1" applyProtection="1">
      <alignment horizontal="center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4" fillId="0" borderId="12" xfId="0" applyFont="1" applyBorder="1" applyProtection="1"/>
    <xf numFmtId="0" fontId="6" fillId="0" borderId="13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wrapText="1"/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8" fillId="0" borderId="15" xfId="0" applyFont="1" applyBorder="1" applyAlignment="1" applyProtection="1">
      <alignment horizontal="center" wrapText="1"/>
      <protection locked="0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16" xfId="0" applyFont="1" applyBorder="1" applyAlignment="1" applyProtection="1">
      <alignment horizontal="center" wrapText="1"/>
      <protection locked="0"/>
    </xf>
    <xf numFmtId="0" fontId="8" fillId="0" borderId="4" xfId="0" applyFont="1" applyBorder="1" applyAlignment="1" applyProtection="1">
      <alignment horizontal="center" wrapText="1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38" fontId="4" fillId="2" borderId="0" xfId="1" applyFont="1" applyFill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horizontal="center" vertical="top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8" fillId="0" borderId="16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15" xfId="0" applyFont="1" applyBorder="1" applyAlignment="1">
      <alignment wrapText="1"/>
    </xf>
    <xf numFmtId="0" fontId="8" fillId="0" borderId="2" xfId="0" applyFont="1" applyBorder="1" applyAlignment="1">
      <alignment wrapText="1"/>
    </xf>
    <xf numFmtId="38" fontId="3" fillId="0" borderId="0" xfId="1" applyFont="1" applyAlignment="1">
      <alignment horizont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84</xdr:row>
      <xdr:rowOff>161925</xdr:rowOff>
    </xdr:from>
    <xdr:to>
      <xdr:col>7</xdr:col>
      <xdr:colOff>609600</xdr:colOff>
      <xdr:row>87</xdr:row>
      <xdr:rowOff>0</xdr:rowOff>
    </xdr:to>
    <xdr:sp macro="" textlink="">
      <xdr:nvSpPr>
        <xdr:cNvPr id="1040" name="Freeform 2"/>
        <xdr:cNvSpPr>
          <a:spLocks/>
        </xdr:cNvSpPr>
      </xdr:nvSpPr>
      <xdr:spPr bwMode="auto">
        <a:xfrm>
          <a:off x="5076825" y="18030825"/>
          <a:ext cx="533400" cy="352425"/>
        </a:xfrm>
        <a:custGeom>
          <a:avLst/>
          <a:gdLst>
            <a:gd name="T0" fmla="*/ 38862937 w 7321"/>
            <a:gd name="T1" fmla="*/ 0 h 185"/>
            <a:gd name="T2" fmla="*/ 0 w 7321"/>
            <a:gd name="T3" fmla="*/ 671369625 h 18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7321" h="185">
              <a:moveTo>
                <a:pt x="7321" y="0"/>
              </a:moveTo>
              <a:lnTo>
                <a:pt x="0" y="185"/>
              </a:lnTo>
            </a:path>
          </a:pathLst>
        </a:custGeom>
        <a:noFill/>
        <a:ln w="635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47625</xdr:rowOff>
    </xdr:from>
    <xdr:to>
      <xdr:col>10</xdr:col>
      <xdr:colOff>219075</xdr:colOff>
      <xdr:row>2</xdr:row>
      <xdr:rowOff>47625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5724525" y="47625"/>
          <a:ext cx="1647825" cy="342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（様式４－１）</a:t>
          </a:r>
          <a:endParaRPr lang="ja-JP" altLang="en-US" sz="1200" b="0" i="0" u="none" strike="noStrike" baseline="0">
            <a:solidFill>
              <a:srgbClr val="000000"/>
            </a:solidFill>
            <a:latin typeface="BIZ UD明朝 Medium" panose="02020500000000000000" pitchFamily="17" charset="-128"/>
            <a:ea typeface="BIZ UD明朝 Medium" panose="02020500000000000000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9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90</xdr:row>
      <xdr:rowOff>161925</xdr:rowOff>
    </xdr:from>
    <xdr:to>
      <xdr:col>6</xdr:col>
      <xdr:colOff>609600</xdr:colOff>
      <xdr:row>93</xdr:row>
      <xdr:rowOff>0</xdr:rowOff>
    </xdr:to>
    <xdr:sp macro="" textlink="">
      <xdr:nvSpPr>
        <xdr:cNvPr id="2053" name="Freeform 1"/>
        <xdr:cNvSpPr>
          <a:spLocks/>
        </xdr:cNvSpPr>
      </xdr:nvSpPr>
      <xdr:spPr bwMode="auto">
        <a:xfrm>
          <a:off x="4714875" y="19126200"/>
          <a:ext cx="533400" cy="352425"/>
        </a:xfrm>
        <a:custGeom>
          <a:avLst/>
          <a:gdLst>
            <a:gd name="T0" fmla="*/ 38862937 w 7321"/>
            <a:gd name="T1" fmla="*/ 0 h 185"/>
            <a:gd name="T2" fmla="*/ 0 w 7321"/>
            <a:gd name="T3" fmla="*/ 671369625 h 18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7321" h="185">
              <a:moveTo>
                <a:pt x="7321" y="0"/>
              </a:moveTo>
              <a:lnTo>
                <a:pt x="0" y="185"/>
              </a:lnTo>
            </a:path>
          </a:pathLst>
        </a:custGeom>
        <a:noFill/>
        <a:ln w="635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685800</xdr:colOff>
      <xdr:row>0</xdr:row>
      <xdr:rowOff>9525</xdr:rowOff>
    </xdr:from>
    <xdr:to>
      <xdr:col>8</xdr:col>
      <xdr:colOff>762000</xdr:colOff>
      <xdr:row>1</xdr:row>
      <xdr:rowOff>161925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5324475" y="9525"/>
          <a:ext cx="1657350" cy="323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（様式４－２）</a:t>
          </a:r>
          <a:endParaRPr lang="ja-JP" altLang="en-US" sz="1200" b="0" i="0" u="none" strike="noStrike" baseline="0">
            <a:solidFill>
              <a:srgbClr val="000000"/>
            </a:solidFill>
            <a:latin typeface="BIZ UD明朝 Medium" panose="02020500000000000000" pitchFamily="17" charset="-128"/>
            <a:ea typeface="BIZ UD明朝 Medium" panose="02020500000000000000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9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39"/>
  <sheetViews>
    <sheetView showZeros="0" view="pageBreakPreview" topLeftCell="A31" zoomScaleNormal="100" zoomScaleSheetLayoutView="100" workbookViewId="0">
      <selection activeCell="I7" sqref="I7:I8"/>
    </sheetView>
  </sheetViews>
  <sheetFormatPr defaultRowHeight="13.5" x14ac:dyDescent="0.15"/>
  <cols>
    <col min="1" max="1" width="6.125" style="1" customWidth="1"/>
    <col min="2" max="4" width="10" style="1" customWidth="1"/>
    <col min="5" max="5" width="10.5" style="1" customWidth="1"/>
    <col min="6" max="9" width="9.5" style="5" customWidth="1"/>
    <col min="10" max="10" width="9.25" style="5" customWidth="1"/>
    <col min="11" max="11" width="9" style="1"/>
    <col min="12" max="12" width="14.375" style="1" customWidth="1"/>
    <col min="13" max="18" width="9" style="1"/>
    <col min="19" max="21" width="9" style="3"/>
    <col min="22" max="22" width="9" style="4"/>
    <col min="23" max="16384" width="9" style="5"/>
  </cols>
  <sheetData>
    <row r="4" spans="1:22" ht="21.75" customHeight="1" x14ac:dyDescent="0.15">
      <c r="A4" s="55" t="s">
        <v>20</v>
      </c>
      <c r="B4" s="55"/>
      <c r="C4" s="55"/>
      <c r="D4" s="55"/>
      <c r="E4" s="55"/>
      <c r="F4" s="55"/>
      <c r="G4" s="55"/>
      <c r="H4" s="55"/>
      <c r="I4" s="55"/>
      <c r="J4" s="55"/>
      <c r="L4" s="2"/>
      <c r="M4" s="2"/>
      <c r="N4" s="2"/>
      <c r="O4" s="2"/>
      <c r="P4" s="2"/>
      <c r="Q4" s="2"/>
      <c r="R4" s="2"/>
    </row>
    <row r="5" spans="1:22" x14ac:dyDescent="0.15">
      <c r="F5" s="1"/>
      <c r="G5" s="1"/>
      <c r="H5" s="1"/>
      <c r="I5" s="1"/>
      <c r="J5" s="6" t="s">
        <v>7</v>
      </c>
      <c r="L5" s="2"/>
      <c r="M5" s="2"/>
      <c r="N5" s="2"/>
      <c r="O5" s="2"/>
      <c r="P5" s="2"/>
      <c r="Q5" s="2"/>
      <c r="R5" s="2"/>
    </row>
    <row r="6" spans="1:22" s="10" customFormat="1" ht="27" customHeight="1" x14ac:dyDescent="0.15">
      <c r="A6" s="78" t="s">
        <v>18</v>
      </c>
      <c r="B6" s="56" t="s">
        <v>1</v>
      </c>
      <c r="C6" s="57"/>
      <c r="D6" s="57"/>
      <c r="E6" s="58"/>
      <c r="F6" s="62" t="s">
        <v>8</v>
      </c>
      <c r="G6" s="57"/>
      <c r="H6" s="57"/>
      <c r="I6" s="57"/>
      <c r="J6" s="63"/>
      <c r="K6" s="7"/>
      <c r="L6" s="71"/>
      <c r="M6" s="71"/>
      <c r="N6" s="71"/>
      <c r="O6" s="71"/>
      <c r="P6" s="71"/>
      <c r="Q6" s="71"/>
      <c r="R6" s="71"/>
      <c r="S6" s="8"/>
      <c r="T6" s="8"/>
      <c r="U6" s="8"/>
      <c r="V6" s="9"/>
    </row>
    <row r="7" spans="1:22" x14ac:dyDescent="0.15">
      <c r="A7" s="79"/>
      <c r="B7" s="77" t="s">
        <v>2</v>
      </c>
      <c r="C7" s="77"/>
      <c r="D7" s="11" t="s">
        <v>24</v>
      </c>
      <c r="E7" s="59" t="s">
        <v>3</v>
      </c>
      <c r="F7" s="68"/>
      <c r="G7" s="66"/>
      <c r="H7" s="66"/>
      <c r="I7" s="64"/>
      <c r="J7" s="66"/>
      <c r="K7" s="61"/>
      <c r="L7" s="12"/>
      <c r="M7" s="12"/>
      <c r="N7" s="12"/>
      <c r="O7" s="12"/>
      <c r="P7" s="12"/>
      <c r="Q7" s="12"/>
      <c r="R7" s="12"/>
    </row>
    <row r="8" spans="1:22" ht="45" x14ac:dyDescent="0.15">
      <c r="A8" s="80"/>
      <c r="B8" s="13" t="s">
        <v>17</v>
      </c>
      <c r="C8" s="13" t="s">
        <v>15</v>
      </c>
      <c r="D8" s="13" t="s">
        <v>16</v>
      </c>
      <c r="E8" s="60"/>
      <c r="F8" s="69"/>
      <c r="G8" s="67"/>
      <c r="H8" s="67"/>
      <c r="I8" s="65"/>
      <c r="J8" s="67"/>
      <c r="K8" s="61"/>
      <c r="L8" s="12"/>
      <c r="M8" s="12"/>
      <c r="N8" s="12"/>
      <c r="O8" s="12"/>
      <c r="P8" s="12"/>
      <c r="Q8" s="12"/>
      <c r="R8" s="12"/>
    </row>
    <row r="9" spans="1:22" s="10" customFormat="1" ht="23.25" customHeight="1" x14ac:dyDescent="0.15">
      <c r="A9" s="14">
        <f>IF(E9&gt;0,1,0)</f>
        <v>0</v>
      </c>
      <c r="B9" s="15">
        <f>IF(M11&gt;0,IF($M$12&gt;12,0,T9),0)</f>
        <v>0</v>
      </c>
      <c r="C9" s="15">
        <f>IF(M11&gt;0,IF($M$12&gt;12,0,T10),0)</f>
        <v>0</v>
      </c>
      <c r="D9" s="16">
        <f>ROUND(IF(AND($M$9&gt;0,$M$11&gt;0),IF($M$10&gt;0,$M$9*$M$14/100*(1-$T$12),$M$9*$M$14/100),0),0)</f>
        <v>0</v>
      </c>
      <c r="E9" s="17">
        <f>IF(M9&gt;0,B9+D9,0)</f>
        <v>0</v>
      </c>
      <c r="F9" s="18"/>
      <c r="G9" s="19"/>
      <c r="H9" s="19"/>
      <c r="I9" s="19"/>
      <c r="J9" s="19"/>
      <c r="K9" s="7"/>
      <c r="L9" s="20"/>
      <c r="M9" s="76"/>
      <c r="N9" s="76"/>
      <c r="O9" s="12"/>
      <c r="P9" s="21"/>
      <c r="Q9" s="21"/>
      <c r="R9" s="21"/>
      <c r="S9" s="8"/>
      <c r="T9" s="8"/>
      <c r="U9" s="8"/>
      <c r="V9" s="8"/>
    </row>
    <row r="10" spans="1:22" s="10" customFormat="1" ht="23.25" customHeight="1" x14ac:dyDescent="0.15">
      <c r="A10" s="14">
        <f>IF(E10&gt;0,A9+1,0)</f>
        <v>0</v>
      </c>
      <c r="B10" s="15">
        <f>IF(M11&gt;1,IF($M$12&gt;12,T9,V9),0)</f>
        <v>0</v>
      </c>
      <c r="C10" s="15">
        <f>IF(M11&gt;1,IF($M$12&gt;12,T10,V10),0)</f>
        <v>0</v>
      </c>
      <c r="D10" s="16">
        <f>ROUND(IF(AND($M$9&gt;0,$M$11&gt;0),IF($M$10&gt;0,($M$9-B9)*$M$14/100*(1-$T$12),($M$9-B9)*$M$14/100),0),0)</f>
        <v>0</v>
      </c>
      <c r="E10" s="17">
        <f>B10+D10</f>
        <v>0</v>
      </c>
      <c r="F10" s="22"/>
      <c r="G10" s="22"/>
      <c r="H10" s="22"/>
      <c r="I10" s="22"/>
      <c r="J10" s="22"/>
      <c r="K10" s="7"/>
      <c r="L10" s="20"/>
      <c r="M10" s="76"/>
      <c r="N10" s="76"/>
      <c r="O10" s="12"/>
      <c r="P10" s="21"/>
      <c r="Q10" s="21"/>
      <c r="R10" s="21"/>
      <c r="S10" s="23"/>
      <c r="T10" s="8"/>
      <c r="U10" s="23"/>
      <c r="V10" s="8"/>
    </row>
    <row r="11" spans="1:22" s="10" customFormat="1" ht="23.25" customHeight="1" x14ac:dyDescent="0.15">
      <c r="A11" s="14">
        <f t="shared" ref="A11:A28" si="0">IF(E11&gt;0,A10+1,0)</f>
        <v>0</v>
      </c>
      <c r="B11" s="15">
        <f>IF(($M$9-SUM($B$9:B10))&gt;0,$V$9,0)</f>
        <v>0</v>
      </c>
      <c r="C11" s="15">
        <f>IF(($M$10-SUM($C$9:C10))&gt;0,$V$10,0)</f>
        <v>0</v>
      </c>
      <c r="D11" s="15">
        <f>ROUND(IF($M$9-SUM($B$9:B10)&gt;0,IF($M$10&gt;0,ROUNDUP(($M$9-SUM($B$9:B10))*($M$14/100)*(1-$T$12),0),(($M$9-SUM($B$9:B10))*$M$14/100)),0),0)</f>
        <v>0</v>
      </c>
      <c r="E11" s="17">
        <f t="shared" ref="E11:E28" si="1">B11+D11</f>
        <v>0</v>
      </c>
      <c r="F11" s="22"/>
      <c r="G11" s="22"/>
      <c r="H11" s="22"/>
      <c r="I11" s="22"/>
      <c r="J11" s="22"/>
      <c r="K11" s="7"/>
      <c r="L11" s="20"/>
      <c r="M11" s="76"/>
      <c r="N11" s="76"/>
      <c r="O11" s="21"/>
      <c r="P11" s="21"/>
      <c r="Q11" s="21"/>
      <c r="R11" s="21"/>
      <c r="S11" s="8"/>
      <c r="T11" s="8"/>
      <c r="U11" s="8"/>
      <c r="V11" s="9"/>
    </row>
    <row r="12" spans="1:22" s="10" customFormat="1" ht="23.25" customHeight="1" x14ac:dyDescent="0.15">
      <c r="A12" s="14">
        <f t="shared" si="0"/>
        <v>0</v>
      </c>
      <c r="B12" s="15">
        <f>IF(($M$9-SUM($B$9:B11))&gt;0,$V$9,0)</f>
        <v>0</v>
      </c>
      <c r="C12" s="15">
        <f>IF(($M$10-SUM($C$9:C11))&gt;0,$V$10,0)</f>
        <v>0</v>
      </c>
      <c r="D12" s="15">
        <f>ROUND(IF($M$9-SUM($B$9:B11)&gt;0,IF($M$10&gt;0,ROUNDUP(($M$9-SUM($B$9:B11))*($M$14/100)*(1-$T$12),0),(($M$9-SUM($B$9:B11))*$M$14/100)),0),0)</f>
        <v>0</v>
      </c>
      <c r="E12" s="17">
        <f t="shared" si="1"/>
        <v>0</v>
      </c>
      <c r="F12" s="22"/>
      <c r="G12" s="22"/>
      <c r="H12" s="22"/>
      <c r="I12" s="22"/>
      <c r="J12" s="22"/>
      <c r="K12" s="7"/>
      <c r="L12" s="20"/>
      <c r="M12" s="76"/>
      <c r="N12" s="76"/>
      <c r="O12" s="21"/>
      <c r="P12" s="21"/>
      <c r="Q12" s="21"/>
      <c r="R12" s="21"/>
      <c r="S12" s="8"/>
      <c r="T12" s="24"/>
      <c r="U12" s="8"/>
      <c r="V12" s="9"/>
    </row>
    <row r="13" spans="1:22" s="10" customFormat="1" ht="23.25" customHeight="1" x14ac:dyDescent="0.15">
      <c r="A13" s="14">
        <f t="shared" si="0"/>
        <v>0</v>
      </c>
      <c r="B13" s="15">
        <f>IF(($M$9-SUM($B$9:B12))&gt;0,$V$9,0)</f>
        <v>0</v>
      </c>
      <c r="C13" s="15">
        <f>IF(($M$10-SUM($C$9:C12))&gt;0,$V$10,0)</f>
        <v>0</v>
      </c>
      <c r="D13" s="15">
        <f>ROUND(IF($M$9-SUM($B$9:B12)&gt;0,IF($M$10&gt;0,ROUNDUP(($M$9-SUM($B$9:B12))*($M$14/100)*(1-$T$12),0),(($M$9-SUM($B$9:B12))*$M$14/100)),0),0)</f>
        <v>0</v>
      </c>
      <c r="E13" s="17">
        <f t="shared" si="1"/>
        <v>0</v>
      </c>
      <c r="F13" s="22"/>
      <c r="G13" s="22"/>
      <c r="H13" s="22"/>
      <c r="I13" s="22"/>
      <c r="J13" s="25"/>
      <c r="K13" s="7"/>
      <c r="L13" s="20"/>
      <c r="M13" s="76"/>
      <c r="N13" s="76"/>
      <c r="O13" s="21"/>
      <c r="P13" s="21"/>
      <c r="Q13" s="21"/>
      <c r="R13" s="21"/>
      <c r="S13" s="8"/>
      <c r="T13" s="8"/>
      <c r="U13" s="8"/>
      <c r="V13" s="9"/>
    </row>
    <row r="14" spans="1:22" s="10" customFormat="1" ht="23.25" customHeight="1" x14ac:dyDescent="0.15">
      <c r="A14" s="14">
        <f t="shared" si="0"/>
        <v>0</v>
      </c>
      <c r="B14" s="15">
        <f>IF(($M$9-SUM($B$9:B13))&gt;0,$V$9,0)</f>
        <v>0</v>
      </c>
      <c r="C14" s="15">
        <f>IF(($M$10-SUM($C$9:C13))&gt;0,$V$10,0)</f>
        <v>0</v>
      </c>
      <c r="D14" s="15">
        <f>ROUND(IF($M$9-SUM($B$9:B13)&gt;0,IF($M$10&gt;0,ROUNDUP(($M$9-SUM($B$9:B13))*($M$14/100)*(1-$T$12),0),(($M$9-SUM($B$9:B13))*$M$14/100)),0),0)</f>
        <v>0</v>
      </c>
      <c r="E14" s="17">
        <f t="shared" si="1"/>
        <v>0</v>
      </c>
      <c r="F14" s="22"/>
      <c r="G14" s="22"/>
      <c r="H14" s="22"/>
      <c r="I14" s="22"/>
      <c r="J14" s="22"/>
      <c r="K14" s="7"/>
      <c r="L14" s="26"/>
      <c r="M14" s="70"/>
      <c r="N14" s="70"/>
      <c r="O14" s="21"/>
      <c r="P14" s="21"/>
      <c r="Q14" s="21"/>
      <c r="R14" s="21"/>
      <c r="S14" s="8"/>
      <c r="T14" s="8"/>
      <c r="U14" s="8"/>
      <c r="V14" s="9"/>
    </row>
    <row r="15" spans="1:22" s="10" customFormat="1" ht="23.25" customHeight="1" x14ac:dyDescent="0.15">
      <c r="A15" s="14">
        <f t="shared" si="0"/>
        <v>0</v>
      </c>
      <c r="B15" s="15">
        <f>IF(($M$9-SUM($B$9:B14))&gt;0,$V$9,0)</f>
        <v>0</v>
      </c>
      <c r="C15" s="15">
        <f>IF(($M$10-SUM($C$9:C14))&gt;0,$V$10,0)</f>
        <v>0</v>
      </c>
      <c r="D15" s="15">
        <f>ROUND(IF($M$9-SUM($B$9:B14)&gt;0,IF($M$10&gt;0,ROUNDUP(($M$9-SUM($B$9:B14))*($M$14/100)*(1-$T$12),0),(($M$9-SUM($B$9:B14))*$M$14/100)),0),0)</f>
        <v>0</v>
      </c>
      <c r="E15" s="17">
        <f t="shared" si="1"/>
        <v>0</v>
      </c>
      <c r="F15" s="22"/>
      <c r="G15" s="22"/>
      <c r="H15" s="22"/>
      <c r="I15" s="22"/>
      <c r="J15" s="22"/>
      <c r="K15" s="7"/>
      <c r="L15" s="21"/>
      <c r="M15" s="21"/>
      <c r="N15" s="21"/>
      <c r="O15" s="21"/>
      <c r="P15" s="21"/>
      <c r="Q15" s="21"/>
      <c r="R15" s="21"/>
      <c r="S15" s="8"/>
      <c r="T15" s="8"/>
      <c r="U15" s="8"/>
      <c r="V15" s="9"/>
    </row>
    <row r="16" spans="1:22" s="10" customFormat="1" ht="23.25" customHeight="1" x14ac:dyDescent="0.15">
      <c r="A16" s="14">
        <f t="shared" si="0"/>
        <v>0</v>
      </c>
      <c r="B16" s="15">
        <f>IF(($M$9-SUM($B$9:B15))&gt;0,$V$9,0)</f>
        <v>0</v>
      </c>
      <c r="C16" s="15">
        <f>IF(($M$10-SUM($C$9:C15))&gt;0,$V$10,0)</f>
        <v>0</v>
      </c>
      <c r="D16" s="15">
        <f>ROUND(IF($M$9-SUM($B$9:B15)&gt;0,IF($M$10&gt;0,ROUNDUP(($M$9-SUM($B$9:B15))*($M$14/100)*(1-$T$12),0),(($M$9-SUM($B$9:B15))*$M$14/100)),0),0)</f>
        <v>0</v>
      </c>
      <c r="E16" s="17">
        <f t="shared" si="1"/>
        <v>0</v>
      </c>
      <c r="F16" s="22"/>
      <c r="G16" s="22"/>
      <c r="H16" s="22"/>
      <c r="I16" s="22"/>
      <c r="J16" s="22"/>
      <c r="K16" s="7"/>
      <c r="L16" s="27"/>
      <c r="M16" s="27"/>
      <c r="N16" s="27"/>
      <c r="O16" s="27"/>
      <c r="P16" s="27"/>
      <c r="Q16" s="27"/>
      <c r="R16" s="27"/>
      <c r="S16" s="8"/>
      <c r="T16" s="8"/>
      <c r="U16" s="8"/>
      <c r="V16" s="9"/>
    </row>
    <row r="17" spans="1:22" s="10" customFormat="1" ht="23.25" customHeight="1" x14ac:dyDescent="0.15">
      <c r="A17" s="14">
        <f t="shared" si="0"/>
        <v>0</v>
      </c>
      <c r="B17" s="15">
        <f>IF(($M$9-SUM($B$9:B16))&gt;0,$V$9,0)</f>
        <v>0</v>
      </c>
      <c r="C17" s="15">
        <f>IF(($M$10-SUM($C$9:C16))&gt;0,$V$10,0)</f>
        <v>0</v>
      </c>
      <c r="D17" s="15">
        <f>ROUND(IF($M$9-SUM($B$9:B16)&gt;0,IF($M$10&gt;0,ROUNDUP(($M$9-SUM($B$9:B16))*($M$14/100)*(1-$T$12),0),(($M$9-SUM($B$9:B16))*$M$14/100)),0),0)</f>
        <v>0</v>
      </c>
      <c r="E17" s="17">
        <f t="shared" si="1"/>
        <v>0</v>
      </c>
      <c r="F17" s="22"/>
      <c r="G17" s="22"/>
      <c r="H17" s="22"/>
      <c r="I17" s="22"/>
      <c r="J17" s="22"/>
      <c r="K17" s="7"/>
      <c r="L17" s="27"/>
      <c r="M17" s="27"/>
      <c r="N17" s="27"/>
      <c r="O17" s="27"/>
      <c r="P17" s="27"/>
      <c r="Q17" s="27"/>
      <c r="R17" s="27"/>
      <c r="S17" s="8"/>
      <c r="T17" s="8"/>
      <c r="U17" s="8"/>
      <c r="V17" s="9"/>
    </row>
    <row r="18" spans="1:22" s="10" customFormat="1" ht="23.25" customHeight="1" x14ac:dyDescent="0.15">
      <c r="A18" s="14">
        <f t="shared" si="0"/>
        <v>0</v>
      </c>
      <c r="B18" s="15">
        <f>IF(($M$9-SUM($B$9:B17))&gt;0,$V$9,0)</f>
        <v>0</v>
      </c>
      <c r="C18" s="15">
        <f>IF(($M$10-SUM($C$9:C17))&gt;0,$V$10,0)</f>
        <v>0</v>
      </c>
      <c r="D18" s="15">
        <f>ROUND(IF($M$9-SUM($B$9:B17)&gt;0,IF($M$10&gt;0,ROUNDUP(($M$9-SUM($B$9:B17))*($M$14/100)*(1-$T$12),0),(($M$9-SUM($B$9:B17))*$M$14/100)),0),0)</f>
        <v>0</v>
      </c>
      <c r="E18" s="17">
        <f t="shared" si="1"/>
        <v>0</v>
      </c>
      <c r="F18" s="22"/>
      <c r="G18" s="22"/>
      <c r="H18" s="22"/>
      <c r="I18" s="22"/>
      <c r="J18" s="22"/>
      <c r="K18" s="7"/>
      <c r="L18" s="27"/>
      <c r="M18" s="27"/>
      <c r="N18" s="27"/>
      <c r="O18" s="27"/>
      <c r="P18" s="27"/>
      <c r="Q18" s="27"/>
      <c r="R18" s="27"/>
      <c r="S18" s="8"/>
      <c r="T18" s="8"/>
      <c r="U18" s="8"/>
      <c r="V18" s="9"/>
    </row>
    <row r="19" spans="1:22" s="10" customFormat="1" ht="23.25" customHeight="1" x14ac:dyDescent="0.15">
      <c r="A19" s="14">
        <f t="shared" si="0"/>
        <v>0</v>
      </c>
      <c r="B19" s="15">
        <f>IF(($M$9-SUM($B$9:B18))&gt;0,$V$9,0)*IF($M$13&gt;1,0,1)</f>
        <v>0</v>
      </c>
      <c r="C19" s="15">
        <f>IF(($M$10-SUM($C$9:C18))&gt;0,$V$10,0)*IF($M$13&gt;1,0,1)</f>
        <v>0</v>
      </c>
      <c r="D19" s="15">
        <f>ROUND(IF($M$9-SUM($B$9:B18)&gt;0,IF($M$10&gt;0,ROUNDUP(($M$9-SUM($B$9:B18))*($M$14/100)*(1-$T$12),0),(($M$9-SUM($B$9:B18))*$M$14/100)),0),0)</f>
        <v>0</v>
      </c>
      <c r="E19" s="17">
        <f t="shared" si="1"/>
        <v>0</v>
      </c>
      <c r="F19" s="22"/>
      <c r="G19" s="22"/>
      <c r="H19" s="22"/>
      <c r="I19" s="22"/>
      <c r="J19" s="22"/>
      <c r="K19" s="7"/>
      <c r="L19" s="27"/>
      <c r="M19" s="27"/>
      <c r="N19" s="27"/>
      <c r="O19" s="27"/>
      <c r="P19" s="27"/>
      <c r="Q19" s="27"/>
      <c r="R19" s="27"/>
      <c r="S19" s="8"/>
      <c r="T19" s="8"/>
      <c r="U19" s="8"/>
      <c r="V19" s="9"/>
    </row>
    <row r="20" spans="1:22" s="10" customFormat="1" ht="23.25" customHeight="1" x14ac:dyDescent="0.15">
      <c r="A20" s="14">
        <f t="shared" si="0"/>
        <v>0</v>
      </c>
      <c r="B20" s="15">
        <f>IF(($M$9-SUM($B$9:B19))&gt;0,$V$9,0)*IF($M$13&gt;1,0,1)</f>
        <v>0</v>
      </c>
      <c r="C20" s="15">
        <f>IF(($M$10-SUM($C$9:C19))&gt;0,$V$10,0)*IF($M$13&gt;1,0,1)</f>
        <v>0</v>
      </c>
      <c r="D20" s="15">
        <f>ROUND(IF($M$9-SUM($B$9:B19)&gt;0,IF($M$10&gt;0,ROUNDUP(($M$9-SUM($B$9:B19))*($M$14/100)*(1-$T$12),0),(($M$9-SUM($B$9:B19))*$M$14/100)),0),0)</f>
        <v>0</v>
      </c>
      <c r="E20" s="17">
        <f t="shared" si="1"/>
        <v>0</v>
      </c>
      <c r="F20" s="22"/>
      <c r="G20" s="22"/>
      <c r="H20" s="22"/>
      <c r="I20" s="22"/>
      <c r="J20" s="22"/>
      <c r="K20" s="7"/>
      <c r="L20" s="27"/>
      <c r="M20" s="27"/>
      <c r="N20" s="27"/>
      <c r="O20" s="27"/>
      <c r="P20" s="27"/>
      <c r="Q20" s="27"/>
      <c r="R20" s="27"/>
      <c r="S20" s="8"/>
      <c r="T20" s="8"/>
      <c r="U20" s="8"/>
      <c r="V20" s="9"/>
    </row>
    <row r="21" spans="1:22" s="10" customFormat="1" ht="23.25" customHeight="1" x14ac:dyDescent="0.15">
      <c r="A21" s="14">
        <f t="shared" si="0"/>
        <v>0</v>
      </c>
      <c r="B21" s="15">
        <f>IF(($M$9-SUM($B$9:B20))&gt;0,$V$9,0)*IF($M$13&gt;1,0,1)</f>
        <v>0</v>
      </c>
      <c r="C21" s="15">
        <f>IF(($M$10-SUM($C$9:C20))&gt;0,$V$10,0)*IF($M$13&gt;1,0,1)</f>
        <v>0</v>
      </c>
      <c r="D21" s="15">
        <f>ROUND(IF($M$9-SUM($B$9:B20)&gt;0,IF($M$10&gt;0,ROUNDUP(($M$9-SUM($B$9:B20))*($M$14/100)*(1-$T$12),0),(($M$9-SUM($B$9:B20))*$M$14/100)),0),0)</f>
        <v>0</v>
      </c>
      <c r="E21" s="17">
        <f t="shared" si="1"/>
        <v>0</v>
      </c>
      <c r="F21" s="22"/>
      <c r="G21" s="22"/>
      <c r="H21" s="22"/>
      <c r="I21" s="22"/>
      <c r="J21" s="22"/>
      <c r="K21" s="7"/>
      <c r="L21" s="27"/>
      <c r="M21" s="27"/>
      <c r="N21" s="27"/>
      <c r="O21" s="27"/>
      <c r="P21" s="27"/>
      <c r="Q21" s="27"/>
      <c r="R21" s="27"/>
      <c r="S21" s="8"/>
      <c r="T21" s="8"/>
      <c r="U21" s="8"/>
      <c r="V21" s="9"/>
    </row>
    <row r="22" spans="1:22" s="10" customFormat="1" ht="23.25" customHeight="1" x14ac:dyDescent="0.15">
      <c r="A22" s="14">
        <f t="shared" si="0"/>
        <v>0</v>
      </c>
      <c r="B22" s="15">
        <f>IF(($M$9-SUM($B$9:B21))&gt;0,$V$9,0)*IF($M$13&gt;1,0,1)</f>
        <v>0</v>
      </c>
      <c r="C22" s="15">
        <f>IF(($M$10-SUM($C$9:C21))&gt;0,$V$10,0)*IF($M$13&gt;1,0,1)</f>
        <v>0</v>
      </c>
      <c r="D22" s="15">
        <f>ROUND(IF($M$9-SUM($B$9:B21)&gt;0,IF($M$10&gt;0,ROUNDUP(($M$9-SUM($B$9:B21))*($M$14/100)*(1-$T$12),0),(($M$9-SUM($B$9:B21))*$M$14/100)),0),0)</f>
        <v>0</v>
      </c>
      <c r="E22" s="17">
        <f t="shared" si="1"/>
        <v>0</v>
      </c>
      <c r="F22" s="22"/>
      <c r="G22" s="22"/>
      <c r="H22" s="22"/>
      <c r="I22" s="22"/>
      <c r="J22" s="22"/>
      <c r="K22" s="7"/>
      <c r="L22" s="27"/>
      <c r="M22" s="27"/>
      <c r="N22" s="27"/>
      <c r="O22" s="27"/>
      <c r="P22" s="27"/>
      <c r="Q22" s="27"/>
      <c r="R22" s="27"/>
      <c r="S22" s="8"/>
      <c r="T22" s="8"/>
      <c r="U22" s="8"/>
      <c r="V22" s="9"/>
    </row>
    <row r="23" spans="1:22" s="10" customFormat="1" ht="23.25" customHeight="1" x14ac:dyDescent="0.15">
      <c r="A23" s="14">
        <f>IF(E23&gt;0,A22+1,0)</f>
        <v>0</v>
      </c>
      <c r="B23" s="15">
        <f>IF(($M$9-SUM($B$9:B22))&gt;0,$V$9,0)*IF($M$13&gt;1,0,1)</f>
        <v>0</v>
      </c>
      <c r="C23" s="15">
        <f>IF(($M$10-SUM($C$9:C22))&gt;0,$V$10,0)*IF($M$13&gt;1,0,1)</f>
        <v>0</v>
      </c>
      <c r="D23" s="15">
        <f>ROUND(IF($M$9-SUM($B$9:B22)&gt;0,IF($M$10&gt;0,ROUNDUP(($M$9-SUM($B$9:B22))*($M$14/100)*(1-$T$12),0),(($M$9-SUM($B$9:B22))*$M$14/100)),0),0)</f>
        <v>0</v>
      </c>
      <c r="E23" s="17">
        <f t="shared" si="1"/>
        <v>0</v>
      </c>
      <c r="F23" s="22"/>
      <c r="G23" s="22"/>
      <c r="H23" s="22"/>
      <c r="I23" s="22"/>
      <c r="J23" s="22"/>
      <c r="K23" s="7"/>
      <c r="L23" s="27"/>
      <c r="M23" s="27"/>
      <c r="N23" s="27"/>
      <c r="O23" s="27"/>
      <c r="P23" s="27"/>
      <c r="Q23" s="27"/>
      <c r="R23" s="27"/>
      <c r="S23" s="8"/>
      <c r="T23" s="8"/>
      <c r="U23" s="8"/>
      <c r="V23" s="9"/>
    </row>
    <row r="24" spans="1:22" s="10" customFormat="1" ht="23.25" customHeight="1" x14ac:dyDescent="0.15">
      <c r="A24" s="14">
        <f t="shared" si="0"/>
        <v>0</v>
      </c>
      <c r="B24" s="15">
        <f>IF(($M$9-SUM($B$9:B23))&gt;0,$V$9,0)*IF($M$13&gt;1,0,1)</f>
        <v>0</v>
      </c>
      <c r="C24" s="15">
        <f>IF(($M$10-SUM($C$9:C23))&gt;0,$V$10,0)*IF($M$13&gt;1,0,1)</f>
        <v>0</v>
      </c>
      <c r="D24" s="15">
        <f>ROUND(IF($M$9-SUM($B$9:B23)&gt;0,IF($M$10&gt;0,ROUNDUP(($M$9-SUM($B$9:B23))*($M$14/100)*(1-$T$12),0),(($M$9-SUM($B$9:B23))*$M$14/100)),0),0)</f>
        <v>0</v>
      </c>
      <c r="E24" s="17">
        <f t="shared" si="1"/>
        <v>0</v>
      </c>
      <c r="F24" s="22"/>
      <c r="G24" s="22"/>
      <c r="H24" s="22"/>
      <c r="I24" s="22"/>
      <c r="J24" s="25"/>
      <c r="K24" s="7"/>
      <c r="L24" s="27"/>
      <c r="M24" s="27"/>
      <c r="N24" s="27"/>
      <c r="O24" s="27"/>
      <c r="P24" s="27"/>
      <c r="Q24" s="27"/>
      <c r="R24" s="27"/>
      <c r="S24" s="8"/>
      <c r="T24" s="8"/>
      <c r="U24" s="8"/>
      <c r="V24" s="9"/>
    </row>
    <row r="25" spans="1:22" s="10" customFormat="1" ht="23.25" customHeight="1" x14ac:dyDescent="0.15">
      <c r="A25" s="14">
        <f t="shared" si="0"/>
        <v>0</v>
      </c>
      <c r="B25" s="15">
        <f>IF(($M$9-SUM($B$9:B24))&gt;0,$V$9,0)*IF($M$13&gt;1,0,1)</f>
        <v>0</v>
      </c>
      <c r="C25" s="15">
        <f>IF(($M$10-SUM($C$9:C24))&gt;0,$V$10,0)*IF($M$13&gt;1,0,1)</f>
        <v>0</v>
      </c>
      <c r="D25" s="15">
        <f>ROUND(IF($M$9-SUM($B$9:B24)&gt;0,IF($M$10&gt;0,ROUNDUP(($M$9-SUM($B$9:B24))*($M$14/100)*(1-$T$12),0),(($M$9-SUM($B$9:B24))*$M$14/100)),0),0)</f>
        <v>0</v>
      </c>
      <c r="E25" s="17">
        <f t="shared" si="1"/>
        <v>0</v>
      </c>
      <c r="F25" s="22"/>
      <c r="G25" s="22"/>
      <c r="H25" s="22"/>
      <c r="I25" s="22"/>
      <c r="J25" s="22"/>
      <c r="K25" s="7"/>
      <c r="L25" s="27"/>
      <c r="M25" s="27"/>
      <c r="N25" s="27"/>
      <c r="O25" s="27"/>
      <c r="P25" s="27"/>
      <c r="Q25" s="27"/>
      <c r="R25" s="27"/>
      <c r="S25" s="8"/>
      <c r="T25" s="8"/>
      <c r="U25" s="8"/>
      <c r="V25" s="9"/>
    </row>
    <row r="26" spans="1:22" s="10" customFormat="1" ht="23.25" customHeight="1" x14ac:dyDescent="0.15">
      <c r="A26" s="14">
        <f t="shared" si="0"/>
        <v>0</v>
      </c>
      <c r="B26" s="15">
        <f>IF(($M$9-SUM($B$9:B25))&gt;0,$V$9,0)*IF($M$13&gt;1,0,1)</f>
        <v>0</v>
      </c>
      <c r="C26" s="15">
        <f>IF(($M$10-SUM($C$9:C25))&gt;0,$V$10,0)*IF($M$13&gt;1,0,1)</f>
        <v>0</v>
      </c>
      <c r="D26" s="15">
        <f>ROUND(IF($M$9-SUM($B$9:B25)&gt;0,IF($M$10&gt;0,ROUNDUP(($M$9-SUM($B$9:B25))*($M$14/100)*(1-$T$12),0),(($M$9-SUM($B$9:B25))*$M$14/100)),0),0)</f>
        <v>0</v>
      </c>
      <c r="E26" s="17">
        <f t="shared" si="1"/>
        <v>0</v>
      </c>
      <c r="F26" s="22"/>
      <c r="G26" s="22"/>
      <c r="H26" s="22"/>
      <c r="I26" s="22"/>
      <c r="J26" s="22"/>
      <c r="K26" s="7"/>
      <c r="L26" s="27"/>
      <c r="M26" s="27"/>
      <c r="N26" s="27"/>
      <c r="O26" s="27"/>
      <c r="P26" s="27"/>
      <c r="Q26" s="27"/>
      <c r="R26" s="27"/>
      <c r="S26" s="8"/>
      <c r="T26" s="8"/>
      <c r="U26" s="8"/>
      <c r="V26" s="9"/>
    </row>
    <row r="27" spans="1:22" s="10" customFormat="1" ht="23.25" customHeight="1" x14ac:dyDescent="0.15">
      <c r="A27" s="14">
        <f t="shared" si="0"/>
        <v>0</v>
      </c>
      <c r="B27" s="15">
        <f>IF(($M$9-SUM($B$9:B26))&gt;0,$V$9,0)*IF($M$13&gt;1,0,1)</f>
        <v>0</v>
      </c>
      <c r="C27" s="15">
        <f>IF(($M$10-SUM($C$9:C26))&gt;0,$V$10,0)*IF($M$13&gt;1,0,1)</f>
        <v>0</v>
      </c>
      <c r="D27" s="15">
        <f>ROUND(IF($M$9-SUM($B$9:B26)&gt;0,IF($M$10&gt;0,ROUNDUP(($M$9-SUM($B$9:B26))*($M$14/100)*(1-$T$12),0),(($M$9-SUM($B$9:B26))*$M$14/100)),0),0)</f>
        <v>0</v>
      </c>
      <c r="E27" s="17">
        <f t="shared" si="1"/>
        <v>0</v>
      </c>
      <c r="F27" s="22"/>
      <c r="G27" s="22"/>
      <c r="H27" s="22"/>
      <c r="I27" s="22"/>
      <c r="J27" s="22"/>
      <c r="K27" s="7"/>
      <c r="L27" s="27"/>
      <c r="M27" s="27"/>
      <c r="N27" s="27"/>
      <c r="O27" s="27"/>
      <c r="P27" s="27"/>
      <c r="Q27" s="27"/>
      <c r="R27" s="27"/>
      <c r="S27" s="8"/>
      <c r="T27" s="8"/>
      <c r="U27" s="8"/>
      <c r="V27" s="9"/>
    </row>
    <row r="28" spans="1:22" s="10" customFormat="1" ht="23.25" customHeight="1" x14ac:dyDescent="0.15">
      <c r="A28" s="14">
        <f t="shared" si="0"/>
        <v>0</v>
      </c>
      <c r="B28" s="15">
        <f>IF(($M$9-SUM($B$9:B27))&gt;0,$V$9,0)*IF($M$13&gt;1,0,1)</f>
        <v>0</v>
      </c>
      <c r="C28" s="15">
        <f>IF(($M$10-SUM($C$9:C27))&gt;0,$V$10,0)*IF($M$13&gt;1,0,1)</f>
        <v>0</v>
      </c>
      <c r="D28" s="15">
        <f>ROUND(IF($M$9-SUM($B$9:B27)&gt;0,IF($M$10&gt;0,ROUNDUP(($M$9-SUM($B$9:B27))*($M$14/100)*(1-$T$12),0),(($M$9-SUM($B$9:B27))*$M$14/100)),0),0)</f>
        <v>0</v>
      </c>
      <c r="E28" s="17">
        <f t="shared" si="1"/>
        <v>0</v>
      </c>
      <c r="F28" s="22"/>
      <c r="G28" s="22"/>
      <c r="H28" s="22"/>
      <c r="I28" s="22"/>
      <c r="J28" s="22"/>
      <c r="K28" s="7"/>
      <c r="L28" s="27"/>
      <c r="M28" s="27"/>
      <c r="N28" s="27"/>
      <c r="O28" s="27"/>
      <c r="P28" s="27"/>
      <c r="Q28" s="27"/>
      <c r="R28" s="27"/>
      <c r="S28" s="8"/>
      <c r="T28" s="8"/>
      <c r="U28" s="8"/>
      <c r="V28" s="9"/>
    </row>
    <row r="29" spans="1:22" s="10" customFormat="1" ht="23.25" customHeight="1" x14ac:dyDescent="0.15">
      <c r="A29" s="14" t="s">
        <v>4</v>
      </c>
      <c r="B29" s="28">
        <f>SUM(B9:B28)</f>
        <v>0</v>
      </c>
      <c r="C29" s="28">
        <f>SUM(C9:C28)</f>
        <v>0</v>
      </c>
      <c r="D29" s="28">
        <f>SUM(D9:D28)</f>
        <v>0</v>
      </c>
      <c r="E29" s="29">
        <f>SUM(E9:E28)</f>
        <v>0</v>
      </c>
      <c r="F29" s="22"/>
      <c r="G29" s="22"/>
      <c r="H29" s="22"/>
      <c r="I29" s="22"/>
      <c r="J29" s="22"/>
      <c r="K29" s="7"/>
      <c r="L29" s="27"/>
      <c r="M29" s="27"/>
      <c r="N29" s="27"/>
      <c r="O29" s="27"/>
      <c r="P29" s="27"/>
      <c r="Q29" s="27"/>
      <c r="R29" s="27"/>
      <c r="S29" s="8"/>
      <c r="T29" s="8"/>
      <c r="U29" s="8"/>
      <c r="V29" s="9"/>
    </row>
    <row r="30" spans="1:22" s="10" customFormat="1" ht="22.5" customHeight="1" x14ac:dyDescent="0.15">
      <c r="A30" s="72" t="s">
        <v>5</v>
      </c>
      <c r="B30" s="73"/>
      <c r="C30" s="30"/>
      <c r="D30" s="15"/>
      <c r="E30" s="31">
        <f>SUM(B9:B28)</f>
        <v>0</v>
      </c>
      <c r="F30" s="32"/>
      <c r="G30" s="22"/>
      <c r="H30" s="22"/>
      <c r="I30" s="22"/>
      <c r="J30" s="22"/>
      <c r="K30" s="7"/>
      <c r="L30" s="27"/>
      <c r="M30" s="27"/>
      <c r="N30" s="27"/>
      <c r="O30" s="27"/>
      <c r="P30" s="27"/>
      <c r="Q30" s="27"/>
      <c r="R30" s="27"/>
      <c r="S30" s="8"/>
      <c r="T30" s="8"/>
      <c r="U30" s="8"/>
      <c r="V30" s="9"/>
    </row>
    <row r="31" spans="1:22" s="10" customFormat="1" ht="22.5" customHeight="1" x14ac:dyDescent="0.15">
      <c r="A31" s="74"/>
      <c r="B31" s="75"/>
      <c r="C31" s="33"/>
      <c r="D31" s="15"/>
      <c r="E31" s="31">
        <f>SUM(D9:D28)</f>
        <v>0</v>
      </c>
      <c r="F31" s="32"/>
      <c r="G31" s="22"/>
      <c r="H31" s="22"/>
      <c r="I31" s="22"/>
      <c r="J31" s="34"/>
      <c r="K31" s="7"/>
      <c r="L31" s="27"/>
      <c r="M31" s="27"/>
      <c r="N31" s="27"/>
      <c r="O31" s="27"/>
      <c r="P31" s="27"/>
      <c r="Q31" s="27"/>
      <c r="R31" s="27"/>
      <c r="S31" s="8"/>
      <c r="T31" s="8"/>
      <c r="U31" s="8"/>
      <c r="V31" s="9"/>
    </row>
    <row r="32" spans="1:22" x14ac:dyDescent="0.15">
      <c r="L32" s="35"/>
      <c r="M32" s="35"/>
      <c r="N32" s="35"/>
      <c r="O32" s="35"/>
      <c r="P32" s="35"/>
      <c r="Q32" s="35"/>
      <c r="R32" s="35"/>
    </row>
    <row r="33" spans="1:18" s="36" customFormat="1" x14ac:dyDescent="0.15">
      <c r="A33" s="36" t="s">
        <v>26</v>
      </c>
    </row>
    <row r="34" spans="1:18" x14ac:dyDescent="0.15">
      <c r="A34" s="4"/>
      <c r="L34" s="35"/>
      <c r="M34" s="35"/>
      <c r="N34" s="35"/>
      <c r="O34" s="35"/>
      <c r="P34" s="35"/>
      <c r="Q34" s="35"/>
      <c r="R34" s="35"/>
    </row>
    <row r="35" spans="1:18" x14ac:dyDescent="0.15">
      <c r="A35" s="4"/>
      <c r="L35" s="35"/>
      <c r="M35" s="35"/>
      <c r="N35" s="35"/>
      <c r="O35" s="35"/>
      <c r="P35" s="35"/>
      <c r="Q35" s="35"/>
      <c r="R35" s="35"/>
    </row>
    <row r="36" spans="1:18" x14ac:dyDescent="0.15">
      <c r="L36" s="35"/>
      <c r="M36" s="35"/>
      <c r="N36" s="35"/>
      <c r="O36" s="35"/>
      <c r="P36" s="35"/>
      <c r="Q36" s="35"/>
      <c r="R36" s="35"/>
    </row>
    <row r="37" spans="1:18" x14ac:dyDescent="0.15">
      <c r="L37" s="35"/>
      <c r="M37" s="35"/>
      <c r="N37" s="35"/>
      <c r="O37" s="35"/>
      <c r="P37" s="35"/>
      <c r="Q37" s="35"/>
      <c r="R37" s="35"/>
    </row>
    <row r="38" spans="1:18" x14ac:dyDescent="0.15">
      <c r="L38" s="35"/>
      <c r="M38" s="35"/>
      <c r="N38" s="35"/>
      <c r="O38" s="35"/>
      <c r="P38" s="35"/>
      <c r="Q38" s="35"/>
      <c r="R38" s="35"/>
    </row>
    <row r="39" spans="1:18" x14ac:dyDescent="0.15">
      <c r="L39" s="35"/>
      <c r="M39" s="35"/>
      <c r="N39" s="35"/>
      <c r="O39" s="35"/>
      <c r="P39" s="35"/>
      <c r="Q39" s="35"/>
      <c r="R39" s="35"/>
    </row>
  </sheetData>
  <mergeCells count="20">
    <mergeCell ref="M14:N14"/>
    <mergeCell ref="L6:R6"/>
    <mergeCell ref="A30:B31"/>
    <mergeCell ref="M9:N9"/>
    <mergeCell ref="M10:N10"/>
    <mergeCell ref="B7:C7"/>
    <mergeCell ref="M11:N11"/>
    <mergeCell ref="M12:N12"/>
    <mergeCell ref="M13:N13"/>
    <mergeCell ref="A6:A8"/>
    <mergeCell ref="A4:J4"/>
    <mergeCell ref="B6:E6"/>
    <mergeCell ref="E7:E8"/>
    <mergeCell ref="K7:K8"/>
    <mergeCell ref="F6:J6"/>
    <mergeCell ref="I7:I8"/>
    <mergeCell ref="J7:J8"/>
    <mergeCell ref="F7:F8"/>
    <mergeCell ref="G7:G8"/>
    <mergeCell ref="H7:H8"/>
  </mergeCells>
  <phoneticPr fontId="2"/>
  <dataValidations count="2">
    <dataValidation type="custom" allowBlank="1" showInputMessage="1" showErrorMessage="1" sqref="M10:N10">
      <formula1>M10&lt;=M9</formula1>
    </dataValidation>
    <dataValidation type="list" allowBlank="1" showInputMessage="1" showErrorMessage="1" sqref="M14:N14">
      <formula1>"2.5,2.6"</formula1>
    </dataValidation>
  </dataValidations>
  <pageMargins left="0.55000000000000004" right="0.47" top="0.68" bottom="1" header="0.39" footer="0.51200000000000001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41"/>
  <sheetViews>
    <sheetView tabSelected="1" view="pageBreakPreview" topLeftCell="A36" zoomScaleNormal="100" zoomScaleSheetLayoutView="100" workbookViewId="0">
      <selection activeCell="G51" sqref="G51"/>
    </sheetView>
  </sheetViews>
  <sheetFormatPr defaultRowHeight="13.5" x14ac:dyDescent="0.15"/>
  <cols>
    <col min="1" max="1" width="9" style="36"/>
    <col min="2" max="9" width="10.375" style="36" customWidth="1"/>
    <col min="10" max="16384" width="9" style="36"/>
  </cols>
  <sheetData>
    <row r="4" spans="1:9" ht="21.75" customHeight="1" x14ac:dyDescent="0.15">
      <c r="A4" s="87" t="s">
        <v>21</v>
      </c>
      <c r="B4" s="87"/>
      <c r="C4" s="87"/>
      <c r="D4" s="87"/>
      <c r="E4" s="87"/>
      <c r="F4" s="87"/>
      <c r="G4" s="87"/>
      <c r="H4" s="87"/>
      <c r="I4" s="87"/>
    </row>
    <row r="5" spans="1:9" ht="15" customHeight="1" x14ac:dyDescent="0.15">
      <c r="A5" s="37"/>
    </row>
    <row r="6" spans="1:9" ht="15" customHeight="1" x14ac:dyDescent="0.15">
      <c r="A6" s="38" t="s">
        <v>19</v>
      </c>
      <c r="B6" s="38"/>
      <c r="C6" s="38"/>
      <c r="D6" s="38"/>
      <c r="E6" s="38"/>
      <c r="F6" s="38"/>
      <c r="G6" s="38"/>
    </row>
    <row r="7" spans="1:9" x14ac:dyDescent="0.15">
      <c r="A7" s="38" t="s">
        <v>9</v>
      </c>
      <c r="B7" s="38" t="s">
        <v>10</v>
      </c>
      <c r="C7" s="39" t="s">
        <v>11</v>
      </c>
      <c r="D7" s="38" t="s">
        <v>12</v>
      </c>
      <c r="E7" s="39" t="s">
        <v>11</v>
      </c>
      <c r="F7" s="38" t="s">
        <v>13</v>
      </c>
      <c r="G7" s="38"/>
      <c r="H7" s="38" t="s">
        <v>14</v>
      </c>
    </row>
    <row r="8" spans="1:9" x14ac:dyDescent="0.15">
      <c r="A8" s="38"/>
      <c r="B8" s="38"/>
      <c r="C8" s="39"/>
      <c r="D8" s="38"/>
      <c r="E8" s="39"/>
      <c r="F8" s="38"/>
      <c r="G8" s="38"/>
      <c r="I8" s="40" t="s">
        <v>7</v>
      </c>
    </row>
    <row r="9" spans="1:9" s="41" customFormat="1" ht="27" customHeight="1" x14ac:dyDescent="0.15">
      <c r="A9" s="92" t="s">
        <v>0</v>
      </c>
      <c r="B9" s="95" t="s">
        <v>1</v>
      </c>
      <c r="C9" s="96"/>
      <c r="D9" s="97"/>
      <c r="E9" s="98" t="s">
        <v>8</v>
      </c>
      <c r="F9" s="96"/>
      <c r="G9" s="96"/>
      <c r="H9" s="96"/>
      <c r="I9" s="99"/>
    </row>
    <row r="10" spans="1:9" x14ac:dyDescent="0.15">
      <c r="A10" s="93"/>
      <c r="B10" s="42" t="s">
        <v>2</v>
      </c>
      <c r="C10" s="42" t="s">
        <v>24</v>
      </c>
      <c r="D10" s="100" t="s">
        <v>3</v>
      </c>
      <c r="E10" s="81"/>
      <c r="F10" s="83"/>
      <c r="G10" s="83"/>
      <c r="H10" s="85"/>
      <c r="I10" s="83"/>
    </row>
    <row r="11" spans="1:9" ht="34.5" customHeight="1" x14ac:dyDescent="0.15">
      <c r="A11" s="94"/>
      <c r="B11" s="43"/>
      <c r="C11" s="43"/>
      <c r="D11" s="101"/>
      <c r="E11" s="82"/>
      <c r="F11" s="84"/>
      <c r="G11" s="84"/>
      <c r="H11" s="86"/>
      <c r="I11" s="84"/>
    </row>
    <row r="12" spans="1:9" s="41" customFormat="1" ht="23.25" customHeight="1" x14ac:dyDescent="0.15">
      <c r="A12" s="44">
        <v>1</v>
      </c>
      <c r="B12" s="45"/>
      <c r="C12" s="45"/>
      <c r="D12" s="46"/>
      <c r="E12" s="47"/>
      <c r="F12" s="45"/>
      <c r="G12" s="45"/>
      <c r="H12" s="45"/>
      <c r="I12" s="45"/>
    </row>
    <row r="13" spans="1:9" s="41" customFormat="1" ht="23.25" customHeight="1" x14ac:dyDescent="0.15">
      <c r="A13" s="44">
        <v>2</v>
      </c>
      <c r="B13" s="48"/>
      <c r="C13" s="48"/>
      <c r="D13" s="49"/>
      <c r="E13" s="48"/>
      <c r="F13" s="48"/>
      <c r="G13" s="48"/>
      <c r="H13" s="48"/>
      <c r="I13" s="48"/>
    </row>
    <row r="14" spans="1:9" s="41" customFormat="1" ht="23.25" customHeight="1" x14ac:dyDescent="0.15">
      <c r="A14" s="44">
        <v>3</v>
      </c>
      <c r="B14" s="48"/>
      <c r="C14" s="48"/>
      <c r="D14" s="49"/>
      <c r="E14" s="48"/>
      <c r="F14" s="48"/>
      <c r="G14" s="48"/>
      <c r="H14" s="48"/>
      <c r="I14" s="48"/>
    </row>
    <row r="15" spans="1:9" s="41" customFormat="1" ht="23.25" customHeight="1" x14ac:dyDescent="0.15">
      <c r="A15" s="44">
        <v>4</v>
      </c>
      <c r="B15" s="48"/>
      <c r="C15" s="48"/>
      <c r="D15" s="49"/>
      <c r="E15" s="48"/>
      <c r="F15" s="48"/>
      <c r="G15" s="48"/>
      <c r="H15" s="48"/>
      <c r="I15" s="48"/>
    </row>
    <row r="16" spans="1:9" s="41" customFormat="1" ht="23.25" customHeight="1" x14ac:dyDescent="0.15">
      <c r="A16" s="44">
        <v>5</v>
      </c>
      <c r="B16" s="48"/>
      <c r="C16" s="48"/>
      <c r="D16" s="49"/>
      <c r="E16" s="48"/>
      <c r="F16" s="48"/>
      <c r="G16" s="48"/>
      <c r="H16" s="48"/>
      <c r="I16" s="50"/>
    </row>
    <row r="17" spans="1:9" s="41" customFormat="1" ht="23.25" customHeight="1" x14ac:dyDescent="0.15">
      <c r="A17" s="44">
        <v>6</v>
      </c>
      <c r="B17" s="48"/>
      <c r="C17" s="48"/>
      <c r="D17" s="49"/>
      <c r="E17" s="48"/>
      <c r="F17" s="48"/>
      <c r="G17" s="48"/>
      <c r="H17" s="48"/>
      <c r="I17" s="48"/>
    </row>
    <row r="18" spans="1:9" s="41" customFormat="1" ht="23.25" customHeight="1" x14ac:dyDescent="0.15">
      <c r="A18" s="44">
        <v>7</v>
      </c>
      <c r="B18" s="48"/>
      <c r="C18" s="48"/>
      <c r="D18" s="49"/>
      <c r="E18" s="48"/>
      <c r="F18" s="48"/>
      <c r="G18" s="48"/>
      <c r="H18" s="48"/>
      <c r="I18" s="48"/>
    </row>
    <row r="19" spans="1:9" s="41" customFormat="1" ht="23.25" customHeight="1" x14ac:dyDescent="0.15">
      <c r="A19" s="44">
        <v>8</v>
      </c>
      <c r="B19" s="48"/>
      <c r="C19" s="48"/>
      <c r="D19" s="49"/>
      <c r="E19" s="48"/>
      <c r="F19" s="48"/>
      <c r="G19" s="48"/>
      <c r="H19" s="48"/>
      <c r="I19" s="48"/>
    </row>
    <row r="20" spans="1:9" s="41" customFormat="1" ht="23.25" customHeight="1" x14ac:dyDescent="0.15">
      <c r="A20" s="44">
        <v>9</v>
      </c>
      <c r="B20" s="48"/>
      <c r="C20" s="48"/>
      <c r="D20" s="49"/>
      <c r="E20" s="48"/>
      <c r="F20" s="48"/>
      <c r="G20" s="48"/>
      <c r="H20" s="48"/>
      <c r="I20" s="48"/>
    </row>
    <row r="21" spans="1:9" s="41" customFormat="1" ht="23.25" customHeight="1" x14ac:dyDescent="0.15">
      <c r="A21" s="44">
        <v>10</v>
      </c>
      <c r="B21" s="48"/>
      <c r="C21" s="48"/>
      <c r="D21" s="49"/>
      <c r="E21" s="48"/>
      <c r="F21" s="48"/>
      <c r="G21" s="48"/>
      <c r="H21" s="48"/>
      <c r="I21" s="48"/>
    </row>
    <row r="22" spans="1:9" s="41" customFormat="1" ht="23.25" customHeight="1" x14ac:dyDescent="0.15">
      <c r="A22" s="44">
        <v>11</v>
      </c>
      <c r="B22" s="48"/>
      <c r="C22" s="48"/>
      <c r="D22" s="49"/>
      <c r="E22" s="48"/>
      <c r="F22" s="48"/>
      <c r="G22" s="48"/>
      <c r="H22" s="48"/>
      <c r="I22" s="48"/>
    </row>
    <row r="23" spans="1:9" s="41" customFormat="1" ht="23.25" customHeight="1" x14ac:dyDescent="0.15">
      <c r="A23" s="44">
        <v>12</v>
      </c>
      <c r="B23" s="48"/>
      <c r="C23" s="48"/>
      <c r="D23" s="49"/>
      <c r="E23" s="48"/>
      <c r="F23" s="48"/>
      <c r="G23" s="48"/>
      <c r="H23" s="48"/>
      <c r="I23" s="48"/>
    </row>
    <row r="24" spans="1:9" s="41" customFormat="1" ht="23.25" customHeight="1" x14ac:dyDescent="0.15">
      <c r="A24" s="44">
        <v>13</v>
      </c>
      <c r="B24" s="48"/>
      <c r="C24" s="48"/>
      <c r="D24" s="49"/>
      <c r="E24" s="48"/>
      <c r="F24" s="48"/>
      <c r="G24" s="48"/>
      <c r="H24" s="48"/>
      <c r="I24" s="48"/>
    </row>
    <row r="25" spans="1:9" s="41" customFormat="1" ht="23.25" customHeight="1" x14ac:dyDescent="0.15">
      <c r="A25" s="44">
        <v>14</v>
      </c>
      <c r="B25" s="48"/>
      <c r="C25" s="48"/>
      <c r="D25" s="49"/>
      <c r="E25" s="48"/>
      <c r="F25" s="48"/>
      <c r="G25" s="48"/>
      <c r="H25" s="48"/>
      <c r="I25" s="48"/>
    </row>
    <row r="26" spans="1:9" s="41" customFormat="1" ht="23.25" customHeight="1" x14ac:dyDescent="0.15">
      <c r="A26" s="44">
        <v>15</v>
      </c>
      <c r="B26" s="48"/>
      <c r="C26" s="48"/>
      <c r="D26" s="49"/>
      <c r="E26" s="48"/>
      <c r="F26" s="48"/>
      <c r="G26" s="48"/>
      <c r="H26" s="48"/>
      <c r="I26" s="48"/>
    </row>
    <row r="27" spans="1:9" s="41" customFormat="1" ht="23.25" customHeight="1" x14ac:dyDescent="0.15">
      <c r="A27" s="44">
        <v>16</v>
      </c>
      <c r="B27" s="48"/>
      <c r="C27" s="48"/>
      <c r="D27" s="49"/>
      <c r="E27" s="48"/>
      <c r="F27" s="48"/>
      <c r="G27" s="48"/>
      <c r="H27" s="48"/>
      <c r="I27" s="50"/>
    </row>
    <row r="28" spans="1:9" s="41" customFormat="1" ht="23.25" customHeight="1" x14ac:dyDescent="0.15">
      <c r="A28" s="44">
        <v>17</v>
      </c>
      <c r="B28" s="48"/>
      <c r="C28" s="48"/>
      <c r="D28" s="49"/>
      <c r="E28" s="48"/>
      <c r="F28" s="48"/>
      <c r="G28" s="48"/>
      <c r="H28" s="48"/>
      <c r="I28" s="48"/>
    </row>
    <row r="29" spans="1:9" s="41" customFormat="1" ht="23.25" customHeight="1" x14ac:dyDescent="0.15">
      <c r="A29" s="44">
        <v>18</v>
      </c>
      <c r="B29" s="48"/>
      <c r="C29" s="48"/>
      <c r="D29" s="49"/>
      <c r="E29" s="48"/>
      <c r="F29" s="48"/>
      <c r="G29" s="48"/>
      <c r="H29" s="48"/>
      <c r="I29" s="48"/>
    </row>
    <row r="30" spans="1:9" s="41" customFormat="1" ht="23.25" customHeight="1" x14ac:dyDescent="0.15">
      <c r="A30" s="44">
        <v>19</v>
      </c>
      <c r="B30" s="48"/>
      <c r="C30" s="48"/>
      <c r="D30" s="49"/>
      <c r="E30" s="48"/>
      <c r="F30" s="48"/>
      <c r="G30" s="48"/>
      <c r="H30" s="48"/>
      <c r="I30" s="48"/>
    </row>
    <row r="31" spans="1:9" s="41" customFormat="1" ht="23.25" customHeight="1" x14ac:dyDescent="0.15">
      <c r="A31" s="44">
        <v>20</v>
      </c>
      <c r="B31" s="48"/>
      <c r="C31" s="48"/>
      <c r="D31" s="49"/>
      <c r="E31" s="48"/>
      <c r="F31" s="48"/>
      <c r="G31" s="48"/>
      <c r="H31" s="48"/>
      <c r="I31" s="48"/>
    </row>
    <row r="32" spans="1:9" s="41" customFormat="1" ht="23.25" customHeight="1" x14ac:dyDescent="0.15">
      <c r="A32" s="44"/>
      <c r="B32" s="48"/>
      <c r="C32" s="48"/>
      <c r="D32" s="49"/>
      <c r="E32" s="48"/>
      <c r="F32" s="48"/>
      <c r="G32" s="48"/>
      <c r="H32" s="48"/>
      <c r="I32" s="48"/>
    </row>
    <row r="33" spans="1:9" s="41" customFormat="1" ht="23.25" customHeight="1" x14ac:dyDescent="0.15">
      <c r="A33" s="44" t="s">
        <v>4</v>
      </c>
      <c r="B33" s="48"/>
      <c r="C33" s="48"/>
      <c r="D33" s="49"/>
      <c r="E33" s="48"/>
      <c r="F33" s="48"/>
      <c r="G33" s="48"/>
      <c r="H33" s="48"/>
      <c r="I33" s="48"/>
    </row>
    <row r="34" spans="1:9" s="41" customFormat="1" ht="22.5" customHeight="1" x14ac:dyDescent="0.15">
      <c r="A34" s="88" t="s">
        <v>5</v>
      </c>
      <c r="B34" s="89"/>
      <c r="C34" s="51" t="s">
        <v>6</v>
      </c>
      <c r="D34" s="49"/>
      <c r="E34" s="48"/>
      <c r="F34" s="48"/>
      <c r="G34" s="48"/>
      <c r="H34" s="48"/>
      <c r="I34" s="48"/>
    </row>
    <row r="35" spans="1:9" s="41" customFormat="1" ht="22.5" customHeight="1" x14ac:dyDescent="0.15">
      <c r="A35" s="90"/>
      <c r="B35" s="91"/>
      <c r="C35" s="51" t="s">
        <v>25</v>
      </c>
      <c r="D35" s="49"/>
      <c r="E35" s="48"/>
      <c r="F35" s="48"/>
      <c r="G35" s="48"/>
      <c r="H35" s="48"/>
      <c r="I35" s="52"/>
    </row>
    <row r="37" spans="1:9" x14ac:dyDescent="0.15">
      <c r="A37" s="36" t="s">
        <v>22</v>
      </c>
    </row>
    <row r="38" spans="1:9" x14ac:dyDescent="0.15">
      <c r="A38" s="36" t="s">
        <v>23</v>
      </c>
    </row>
    <row r="39" spans="1:9" x14ac:dyDescent="0.15">
      <c r="A39" s="53"/>
    </row>
    <row r="40" spans="1:9" x14ac:dyDescent="0.15">
      <c r="A40" s="54"/>
    </row>
    <row r="41" spans="1:9" x14ac:dyDescent="0.15">
      <c r="A41" s="53"/>
    </row>
  </sheetData>
  <mergeCells count="11">
    <mergeCell ref="A4:I4"/>
    <mergeCell ref="A34:B35"/>
    <mergeCell ref="A9:A11"/>
    <mergeCell ref="B9:D9"/>
    <mergeCell ref="E9:I9"/>
    <mergeCell ref="D10:D11"/>
    <mergeCell ref="E10:E11"/>
    <mergeCell ref="F10:F11"/>
    <mergeCell ref="G10:G11"/>
    <mergeCell ref="H10:H11"/>
    <mergeCell ref="I10:I11"/>
  </mergeCells>
  <phoneticPr fontId="2"/>
  <pageMargins left="0.55000000000000004" right="0.47" top="0.68" bottom="1" header="0.39" footer="0.51200000000000001"/>
  <pageSetup paperSize="9" scale="95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（様式４－１）機構借入金償還表</vt:lpstr>
      <vt:lpstr>（様式４－２）民間金融機関用</vt:lpstr>
      <vt:lpstr>'（様式４－１）機構借入金償還表'!Print_Area</vt:lpstr>
      <vt:lpstr>'（様式４－２）民間金融機関用'!Print_Area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野口 智彬</dc:creator>
  <cp:lastModifiedBy>小山市 野口 智彬</cp:lastModifiedBy>
  <cp:lastPrinted>2024-05-17T00:50:06Z</cp:lastPrinted>
  <dcterms:created xsi:type="dcterms:W3CDTF">2007-02-28T06:34:36Z</dcterms:created>
  <dcterms:modified xsi:type="dcterms:W3CDTF">2024-05-17T00:50:09Z</dcterms:modified>
</cp:coreProperties>
</file>